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Tüm Bloklar" sheetId="1" state="hidden" r:id="rId1"/>
    <sheet name="MAVİÇAM" sheetId="2" r:id="rId2"/>
    <sheet name="KIZILÇAM" sheetId="3" r:id="rId3"/>
    <sheet name="FISTIKÇAM" sheetId="4" r:id="rId4"/>
    <sheet name="KARAÇAM" sheetId="5" r:id="rId5"/>
    <sheet name="BEYAZÇAM" sheetId="6" r:id="rId6"/>
    <sheet name="KÖKNAR" sheetId="7" r:id="rId7"/>
    <sheet name="LADİN" sheetId="8" r:id="rId8"/>
    <sheet name="SEDİR" sheetId="9" r:id="rId9"/>
    <sheet name="SARIÇAM" sheetId="10" r:id="rId10"/>
    <sheet name="SAĞLAMA SAYFASI" sheetId="11" state="hidden" r:id="rId11"/>
  </sheets>
  <externalReferences>
    <externalReference r:id="rId14"/>
  </externalReferences>
  <definedNames>
    <definedName name="_xlnm.Print_Area" localSheetId="5">'BEYAZÇAM'!$A$1:$G$97</definedName>
    <definedName name="_xlnm.Print_Area" localSheetId="3">'FISTIKÇAM'!$A$1:$G$97</definedName>
    <definedName name="_xlnm.Print_Area" localSheetId="4">'KARAÇAM'!$A$1:$G$97</definedName>
    <definedName name="_xlnm.Print_Area" localSheetId="2">'KIZILÇAM'!$A$1:$G$97</definedName>
    <definedName name="_xlnm.Print_Area" localSheetId="6">'KÖKNAR'!$A$1:$G$48</definedName>
    <definedName name="_xlnm.Print_Area" localSheetId="7">'LADİN'!$A$1:$G$46</definedName>
    <definedName name="_xlnm.Print_Area" localSheetId="1">'MAVİÇAM'!$A$1:$G$96</definedName>
    <definedName name="_xlnm.Print_Area" localSheetId="9">'SARIÇAM'!$A$1:$G$39</definedName>
    <definedName name="_xlnm.Print_Area" localSheetId="8">'SEDİR'!$A$1:$G$49</definedName>
  </definedNames>
  <calcPr fullCalcOnLoad="1"/>
</workbook>
</file>

<file path=xl/sharedStrings.xml><?xml version="1.0" encoding="utf-8"?>
<sst xmlns="http://schemas.openxmlformats.org/spreadsheetml/2006/main" count="2471" uniqueCount="675">
  <si>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</si>
  <si>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</si>
  <si>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</si>
  <si>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</si>
  <si>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</si>
  <si>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</si>
  <si>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</si>
  <si>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</si>
  <si>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</si>
  <si>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</si>
  <si>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</si>
  <si>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</si>
  <si>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</si>
  <si>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</si>
  <si>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</si>
  <si>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</si>
  <si>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</si>
  <si>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</si>
  <si>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</si>
  <si>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</si>
  <si>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</si>
  <si>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</si>
  <si>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</si>
  <si>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</si>
  <si>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</si>
  <si>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</si>
  <si>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</si>
  <si>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</si>
  <si>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</si>
  <si>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</si>
  <si>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</si>
  <si>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</si>
  <si>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</si>
  <si>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</si>
  <si>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</si>
  <si>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</si>
  <si>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</si>
  <si>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</si>
  <si>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</si>
  <si>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</si>
  <si>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</si>
  <si>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</si>
  <si>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</si>
  <si>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</si>
  <si>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LALE KUYUCU AZAK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</si>
  <si>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</si>
  <si>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</si>
  <si>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</si>
  <si>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</si>
  <si>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</si>
  <si>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</si>
  <si>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</si>
  <si>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</si>
  <si>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</si>
  <si>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</si>
  <si>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</si>
  <si>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</si>
  <si>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</si>
  <si>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</si>
  <si>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</si>
  <si>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</si>
  <si>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</si>
  <si>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</si>
  <si>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</si>
  <si>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</si>
  <si>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</si>
  <si>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</si>
  <si>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</si>
  <si>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</si>
  <si>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</si>
  <si>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</si>
  <si>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</si>
  <si>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</si>
  <si>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</si>
  <si>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</si>
  <si>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</si>
  <si>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</si>
  <si>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</si>
  <si>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</si>
  <si>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</si>
  <si>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</si>
  <si>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</si>
  <si>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</si>
  <si>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</si>
  <si>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</si>
  <si>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</si>
  <si>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</si>
  <si>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</si>
  <si>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</si>
  <si>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</si>
  <si>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</si>
  <si>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</si>
  <si>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</si>
  <si>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</si>
  <si>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</si>
  <si>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</si>
  <si>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</si>
  <si>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</si>
  <si>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</si>
  <si>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</si>
  <si>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</si>
  <si>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</si>
  <si>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</si>
  <si>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</si>
  <si>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</si>
  <si>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</si>
  <si>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</si>
  <si>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K.MANZAKOĞLU</t>
  </si>
  <si>
    <t>64</t>
  </si>
  <si>
    <t>SAFİYE ULULAR</t>
  </si>
  <si>
    <t>65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</si>
  <si>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</si>
  <si>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</si>
  <si>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</si>
  <si>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</si>
  <si>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</si>
  <si>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</si>
  <si>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</si>
  <si>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</si>
  <si>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</si>
  <si>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</si>
  <si>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</si>
  <si>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</si>
  <si>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</si>
  <si>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</si>
  <si>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</si>
  <si>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</si>
  <si>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</si>
  <si>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</si>
  <si>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</si>
  <si>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</si>
  <si>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</si>
  <si>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SİBEL ÖZTÜRK</t>
  </si>
  <si>
    <t>ERSİN DEMİRÖZ</t>
  </si>
  <si>
    <t>EMRE İLERİ</t>
  </si>
  <si>
    <t>ENGİN ÖRGÜN</t>
  </si>
  <si>
    <t>TUNCER KOCABAŞ</t>
  </si>
  <si>
    <t>CEM ZORALOĞLU</t>
  </si>
  <si>
    <t>SELEN KILINÇ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</si>
  <si>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</si>
  <si>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</si>
  <si>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</si>
  <si>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</si>
  <si>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</si>
  <si>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</si>
  <si>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</si>
  <si>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</si>
  <si>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</si>
  <si>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</si>
  <si>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</si>
  <si>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</si>
  <si>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</si>
  <si>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</si>
  <si>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</si>
  <si>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</si>
  <si>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</si>
  <si>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</si>
  <si>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IŞIL ÖZEL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</si>
  <si>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</si>
  <si>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</si>
  <si>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</si>
  <si>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</si>
  <si>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</si>
  <si>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</si>
  <si>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</si>
  <si>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</si>
  <si>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</si>
  <si>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</si>
  <si>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</si>
  <si>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</si>
  <si>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</si>
  <si>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</si>
  <si>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</si>
  <si>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</si>
  <si>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</si>
  <si>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</si>
  <si>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</si>
  <si>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</si>
  <si>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</si>
  <si>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</si>
  <si>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</si>
  <si>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</si>
  <si>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</si>
  <si>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</si>
  <si>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</si>
  <si>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</si>
  <si>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</si>
  <si>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</si>
  <si>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</si>
  <si>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</si>
  <si>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</si>
  <si>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</si>
  <si>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</si>
  <si>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</si>
  <si>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</si>
  <si>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</si>
  <si>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</si>
  <si>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</si>
  <si>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</si>
  <si>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</si>
  <si>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</si>
  <si>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EREM ŞABİKOĞLU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</si>
  <si>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</si>
  <si>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</si>
  <si>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</si>
  <si>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</si>
  <si>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</si>
  <si>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</si>
  <si>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HAKAN SADIKİ</t>
  </si>
  <si>
    <t>FATMA ZEYNEP BİRAND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</si>
  <si>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</si>
  <si>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</si>
  <si>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</si>
  <si>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</si>
  <si>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</si>
  <si>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</si>
  <si>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</si>
  <si>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</si>
  <si>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</si>
  <si>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</si>
  <si>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</si>
  <si>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</si>
  <si>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</si>
  <si>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</si>
  <si>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</si>
  <si>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</si>
  <si>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</si>
  <si>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</si>
  <si>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</si>
  <si>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</si>
  <si>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</si>
  <si>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</si>
  <si>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</si>
  <si>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</si>
  <si>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</si>
  <si>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</si>
  <si>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</si>
  <si>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</si>
  <si>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</si>
  <si>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</si>
  <si>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</si>
  <si>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İNANÇ SOYOCAK</t>
  </si>
  <si>
    <t>GÜVEN KARA</t>
  </si>
  <si>
    <t>MUZAFFER SOYUĞURLU</t>
  </si>
  <si>
    <t>HATİCE MELEK YILMAZ</t>
  </si>
  <si>
    <t>DUYGU ŞİMŞEKLİ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</si>
  <si>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</si>
  <si>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</si>
  <si>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</si>
  <si>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</si>
  <si>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</si>
  <si>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</si>
  <si>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</si>
  <si>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</si>
  <si>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</si>
  <si>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</si>
  <si>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MEHMET ÖZGÜR YİĞİT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</si>
  <si>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</si>
  <si>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</si>
  <si>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</si>
  <si>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</si>
  <si>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</si>
  <si>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</si>
  <si>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</si>
  <si>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</si>
  <si>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</si>
  <si>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</si>
  <si>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</si>
  <si>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</si>
  <si>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</si>
  <si>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</si>
  <si>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</si>
  <si>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</si>
  <si>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</si>
  <si>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</si>
  <si>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</si>
  <si>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</si>
  <si>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</si>
  <si>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</si>
  <si>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</si>
  <si>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</si>
  <si>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</si>
  <si>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</si>
  <si>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</si>
  <si>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</si>
  <si>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</si>
  <si>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</si>
  <si>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</si>
  <si>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</si>
  <si>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</si>
  <si>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</si>
  <si>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</si>
  <si>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</si>
  <si>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</si>
  <si>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</si>
  <si>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</si>
  <si>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</si>
  <si>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</si>
  <si>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</si>
  <si>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</si>
  <si>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</si>
  <si>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</si>
  <si>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</si>
  <si>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</si>
  <si>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</si>
  <si>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</si>
  <si>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</si>
  <si>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</si>
  <si>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</si>
  <si>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</si>
  <si>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</si>
  <si>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</si>
  <si>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</si>
  <si>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</si>
  <si>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</si>
  <si>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</si>
  <si>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</si>
  <si>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</si>
  <si>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</si>
  <si>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BARAN GÜLTEKİN</t>
  </si>
  <si>
    <t>SERDAR ŞAHİN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</si>
  <si>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</si>
  <si>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</si>
  <si>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</si>
  <si>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</si>
  <si>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</si>
  <si>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</si>
  <si>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</si>
  <si>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</si>
  <si>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</si>
  <si>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</si>
  <si>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</si>
  <si>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</si>
  <si>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</si>
  <si>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</si>
  <si>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</si>
  <si>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</si>
  <si>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</si>
  <si>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</si>
  <si>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</si>
  <si>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</si>
  <si>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</si>
  <si>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</si>
  <si>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</si>
  <si>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</si>
  <si>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</si>
  <si>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</si>
  <si>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</si>
  <si>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</si>
  <si>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</si>
  <si>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</si>
  <si>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</si>
  <si>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</si>
  <si>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</si>
  <si>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</si>
  <si>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</si>
  <si>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</si>
  <si>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</si>
  <si>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</si>
  <si>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</si>
  <si>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</si>
  <si>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</si>
  <si>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</si>
  <si>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</si>
  <si>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</si>
  <si>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</si>
  <si>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</si>
  <si>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</si>
  <si>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</si>
  <si>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</si>
  <si>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</si>
  <si>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</si>
  <si>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</si>
  <si>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</si>
  <si>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</si>
  <si>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</si>
  <si>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</si>
  <si>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</si>
  <si>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</si>
  <si>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</si>
  <si>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</si>
  <si>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</si>
  <si>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SENA YILDIZ</t>
  </si>
  <si>
    <t>ÖZLEM PITRAK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</si>
  <si>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</si>
  <si>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</si>
  <si>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</si>
  <si>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</si>
  <si>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</si>
  <si>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</si>
  <si>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</si>
  <si>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</si>
  <si>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</si>
  <si>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</si>
  <si>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</si>
  <si>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</si>
  <si>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</si>
  <si>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</si>
  <si>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</si>
  <si>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</si>
  <si>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</si>
  <si>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DUYGU DEMİRKOL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</si>
  <si>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</si>
  <si>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</si>
  <si>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</si>
  <si>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</si>
  <si>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</si>
  <si>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</si>
  <si>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</si>
  <si>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</si>
  <si>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</si>
  <si>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</si>
  <si>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</si>
  <si>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</si>
  <si>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</si>
  <si>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</si>
  <si>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</si>
  <si>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</si>
  <si>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</si>
  <si>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</si>
  <si>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</si>
  <si>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</si>
  <si>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</si>
  <si>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</si>
  <si>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</si>
  <si>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</si>
  <si>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</si>
  <si>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</si>
  <si>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</si>
  <si>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</si>
  <si>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</si>
  <si>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</si>
  <si>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</si>
  <si>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</si>
  <si>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</si>
  <si>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</si>
  <si>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</si>
  <si>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</si>
  <si>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</si>
  <si>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</si>
  <si>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</si>
  <si>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</si>
  <si>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</si>
  <si>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</si>
  <si>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</si>
  <si>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</si>
  <si>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</si>
  <si>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</si>
  <si>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</si>
  <si>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</si>
  <si>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</si>
  <si>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</si>
  <si>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</si>
  <si>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</si>
  <si>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</si>
  <si>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</si>
  <si>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</si>
  <si>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</si>
  <si>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</si>
  <si>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</si>
  <si>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</si>
  <si>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</si>
  <si>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</si>
  <si>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</si>
  <si>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</si>
  <si>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</si>
  <si>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</si>
  <si>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</si>
  <si>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</si>
  <si>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</si>
  <si>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</si>
  <si>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</si>
  <si>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</si>
  <si>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</si>
  <si>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</si>
  <si>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</si>
  <si>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</si>
  <si>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</si>
  <si>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</si>
  <si>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</si>
  <si>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</si>
  <si>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</si>
  <si>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</si>
  <si>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</si>
  <si>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</si>
  <si>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</si>
  <si>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</si>
  <si>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</si>
  <si>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</si>
  <si>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</si>
  <si>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</si>
  <si>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</si>
  <si>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</si>
  <si>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</si>
  <si>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</si>
  <si>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</si>
  <si>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</si>
  <si>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</si>
  <si>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</si>
  <si>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</si>
  <si>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</si>
  <si>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</si>
  <si>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</si>
  <si>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</si>
  <si>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</si>
  <si>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</si>
  <si>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</si>
  <si>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</si>
  <si>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</si>
  <si>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</si>
  <si>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</si>
  <si>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</si>
  <si>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</si>
  <si>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</si>
  <si>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</si>
  <si>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</si>
  <si>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</si>
  <si>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</si>
  <si>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</si>
  <si>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</si>
  <si>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</si>
  <si>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</si>
  <si>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</si>
  <si>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</si>
  <si>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</si>
  <si>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</si>
  <si>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</si>
  <si>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</si>
  <si>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</si>
  <si>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</si>
  <si>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</si>
  <si>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</si>
  <si>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</si>
  <si>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</si>
  <si>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</si>
  <si>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</si>
  <si>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</si>
  <si>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</si>
  <si>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</si>
  <si>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</si>
  <si>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</si>
  <si>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</si>
  <si>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</si>
  <si>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</si>
  <si>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</si>
  <si>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</si>
  <si>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</si>
  <si>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</si>
  <si>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</si>
  <si>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</si>
  <si>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</si>
  <si>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</si>
  <si>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</si>
  <si>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</si>
  <si>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</si>
  <si>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</si>
  <si>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</si>
  <si>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FERİDUN ŞEN</t>
  </si>
  <si>
    <t>AYŞE CAN TARIM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</si>
  <si>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</si>
  <si>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</si>
  <si>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</si>
  <si>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</si>
  <si>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</si>
  <si>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</si>
  <si>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</si>
  <si>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</si>
  <si>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</si>
  <si>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</si>
  <si>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</si>
  <si>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</si>
  <si>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</si>
  <si>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</si>
  <si>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</si>
  <si>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</si>
  <si>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</si>
  <si>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İSMAİL ERCAN ŞEKER</t>
  </si>
  <si>
    <t>YASİN GÖKÇE ÖZTÜRK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</si>
  <si>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</si>
  <si>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</si>
  <si>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</si>
  <si>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</si>
  <si>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</si>
  <si>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</si>
  <si>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</si>
  <si>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DAİRE 52</t>
  </si>
  <si>
    <t>EMİNE KUTLU</t>
  </si>
  <si>
    <t>SELİM ASLAN</t>
  </si>
  <si>
    <t>TALHA ATİK</t>
  </si>
  <si>
    <t>BİCEM SEZER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</si>
  <si>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</si>
  <si>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</si>
  <si>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</si>
  <si>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</si>
  <si>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</si>
  <si>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</si>
  <si>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</si>
  <si>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</si>
  <si>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</si>
  <si>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AKPER KARA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</si>
  <si>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</si>
  <si>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</si>
  <si>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</si>
  <si>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</si>
  <si>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</si>
  <si>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</si>
  <si>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</si>
  <si>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ERKAN YILMAZ</t>
  </si>
  <si>
    <t>SERHAT CAN ALKAN</t>
  </si>
  <si>
    <t>ESRA KAYA</t>
  </si>
  <si>
    <t>HAMZA ÖZERKAN</t>
  </si>
  <si>
    <t>UĞUR KOÇ</t>
  </si>
  <si>
    <t>ÖMER - SEMA GÜRSES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</si>
  <si>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</si>
  <si>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</si>
  <si>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</si>
  <si>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</si>
  <si>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</si>
  <si>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</si>
  <si>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</si>
  <si>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</si>
  <si>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CÜNEYT GÖKŞEN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</si>
  <si>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</si>
  <si>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</si>
  <si>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</si>
  <si>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</si>
  <si>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</si>
  <si>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</si>
  <si>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</si>
  <si>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</si>
  <si>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GÜZİN NİL SOLMAZ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</si>
  <si>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</si>
  <si>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</si>
  <si>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</si>
  <si>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</si>
  <si>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</si>
  <si>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</si>
  <si>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</si>
  <si>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</si>
  <si>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</si>
  <si>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</si>
  <si>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</si>
  <si>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</si>
  <si>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</si>
  <si>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</si>
  <si>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</si>
  <si>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</si>
  <si>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</si>
  <si>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</si>
  <si>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</si>
  <si>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</si>
  <si>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</si>
  <si>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</si>
  <si>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</si>
  <si>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</si>
  <si>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</si>
  <si>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</si>
  <si>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</si>
  <si>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</si>
  <si>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</si>
  <si>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</si>
  <si>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</si>
  <si>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</si>
  <si>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</si>
  <si>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</si>
  <si>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Faturalandırma Dönemi 26.12.2014-26.01.2015</t>
  </si>
  <si>
    <t>SARIÇAM BLOK ISI PAY ÖLÇER ÖDEME TABLOSU                                              (26.12.14 - 26.01.15 İGDAŞ TOPLAM FATURA TUTARI)  (127.176 TL)</t>
  </si>
  <si>
    <t>SEDİR BLOK ISI PAY ÖLÇER ÖDEME TABLOSU                                                     (26.12.14 - 26.12.15 İGDAŞ TOPLAM FATURA TUTARI)  (127.176 TL)</t>
  </si>
  <si>
    <t>LADİN BLOK ISI PAY ÖLÇER ÖDEME TABLOSU                                                    (26.12.14 - 26.12.15 İGDAŞ TOPLAM FATURA TUTARI)  (127.176 TL)</t>
  </si>
  <si>
    <t>KÖKNAR BLOK ISI PAY ÖLÇER ÖDEME TABLOSU                                                  (26.12.14 - 26.12.15 İGDAŞ TOPLAM FATURA TUTARI)  (127.176 TL)</t>
  </si>
  <si>
    <t>BEYAZÇAM BLOK ISI PAY ÖLÇER ÖDEME TABLOSU                                    (26.12.14 - 26.01.15 İGDAŞ TOPLAM FATURA TUTARI)  (127.176 TL)</t>
  </si>
  <si>
    <t>KARAÇAM BLOK ISI PAY ÖLÇER ÖDEME TABLOSU                                     26.12.14 - 26.12.15 İGDAŞ TOPLAM FATURA TUTARI)  (127.176 TL)</t>
  </si>
  <si>
    <t>FISTIKÇAM BLOK ISI PAY ÖLÇER ÖDEME TABLOSU                                    (26.12.14 - 26.01.15 İGDAŞ TOPLAM FATURA TUTARI)  (127.176 TL)</t>
  </si>
  <si>
    <t>KIZILÇAM BLOK ISI PAY ÖLÇER ÖDEME TABLOSU                                 (26.12.14 - 26.01.15 İGDAŞ TOPLAM FATURA TUTARI)  (127.1762 TL)</t>
  </si>
  <si>
    <t>MAVİÇAM BLOK ISI PAY ÖLÇER ÖDEME TABLOSU                                       (26.12.14 - 26.01.15 İGDAŞ TOPLAM FATURA TUTARI)  (127.176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</si>
</sst>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F49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8" applyNumberFormat="0" applyFont="0" applyAlignment="0" applyProtection="0"/>
    <xf numFmtId="0" fontId="5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5" fillId="38" borderId="27" xfId="0" applyNumberFormat="1" applyFont="1" applyFill="1" applyBorder="1" applyAlignment="1">
      <alignment horizontal="center" vertical="center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7" fillId="0" borderId="27" xfId="0" applyNumberFormat="1" applyFont="1" applyBorder="1" applyAlignment="1">
      <alignment horizontal="center" vertical="top"/>
    </xf>
    <xf numFmtId="3" fontId="9" fillId="33" borderId="28" xfId="0" applyNumberFormat="1" applyFont="1" applyFill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0" fontId="13" fillId="36" borderId="10" xfId="0" applyFont="1" applyFill="1" applyBorder="1" applyAlignment="1">
      <alignment horizontal="center" vertical="top"/>
    </xf>
    <xf numFmtId="3" fontId="13" fillId="36" borderId="27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9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/>
    </xf>
    <xf numFmtId="3" fontId="9" fillId="39" borderId="31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59" fillId="36" borderId="10" xfId="0" applyNumberFormat="1" applyFont="1" applyFill="1" applyBorder="1" applyAlignment="1">
      <alignment horizontal="right" vertical="top"/>
    </xf>
    <xf numFmtId="0" fontId="4" fillId="0" borderId="27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42" borderId="10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0" fontId="0" fillId="0" borderId="37" xfId="0" applyBorder="1" applyAlignment="1">
      <alignment horizontal="center" vertical="top"/>
    </xf>
    <xf numFmtId="4" fontId="10" fillId="41" borderId="16" xfId="0" applyNumberFormat="1" applyFont="1" applyFill="1" applyBorder="1" applyAlignment="1">
      <alignment vertical="top"/>
    </xf>
    <xf numFmtId="4" fontId="10" fillId="40" borderId="16" xfId="0" applyNumberFormat="1" applyFont="1" applyFill="1" applyBorder="1" applyAlignment="1">
      <alignment vertical="top"/>
    </xf>
    <xf numFmtId="0" fontId="0" fillId="40" borderId="38" xfId="0" applyFill="1" applyBorder="1" applyAlignment="1">
      <alignment horizontal="center" vertical="top"/>
    </xf>
    <xf numFmtId="0" fontId="4" fillId="40" borderId="39" xfId="0" applyFont="1" applyFill="1" applyBorder="1" applyAlignment="1">
      <alignment horizontal="center" vertical="top"/>
    </xf>
    <xf numFmtId="0" fontId="0" fillId="36" borderId="38" xfId="0" applyFill="1" applyBorder="1" applyAlignment="1">
      <alignment horizontal="center" vertical="top"/>
    </xf>
    <xf numFmtId="0" fontId="4" fillId="36" borderId="39" xfId="0" applyFont="1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0" fillId="43" borderId="38" xfId="0" applyFill="1" applyBorder="1" applyAlignment="1">
      <alignment horizontal="center" vertical="top"/>
    </xf>
    <xf numFmtId="0" fontId="4" fillId="43" borderId="39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0" fillId="44" borderId="38" xfId="0" applyFill="1" applyBorder="1" applyAlignment="1">
      <alignment horizontal="center" vertical="top"/>
    </xf>
    <xf numFmtId="0" fontId="4" fillId="44" borderId="39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40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0" fillId="45" borderId="37" xfId="0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9" fillId="36" borderId="40" xfId="0" applyFont="1" applyFill="1" applyBorder="1" applyAlignment="1">
      <alignment horizontal="center" vertical="top"/>
    </xf>
    <xf numFmtId="0" fontId="1" fillId="36" borderId="41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 readingOrder="1"/>
    </xf>
    <xf numFmtId="0" fontId="1" fillId="36" borderId="39" xfId="0" applyFont="1" applyFill="1" applyBorder="1" applyAlignment="1">
      <alignment horizontal="center" vertical="top" readingOrder="1"/>
    </xf>
    <xf numFmtId="0" fontId="4" fillId="45" borderId="43" xfId="0" applyFont="1" applyFill="1" applyBorder="1" applyAlignment="1">
      <alignment horizontal="center" vertical="top"/>
    </xf>
    <xf numFmtId="0" fontId="18" fillId="42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4" fillId="41" borderId="39" xfId="0" applyFont="1" applyFill="1" applyBorder="1" applyAlignment="1">
      <alignment horizontal="center" vertical="top"/>
    </xf>
    <xf numFmtId="0" fontId="60" fillId="46" borderId="37" xfId="0" applyFont="1" applyFill="1" applyBorder="1" applyAlignment="1">
      <alignment horizontal="center" vertical="top"/>
    </xf>
    <xf numFmtId="0" fontId="61" fillId="46" borderId="39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8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right" vertical="top"/>
    </xf>
    <xf numFmtId="0" fontId="62" fillId="46" borderId="45" xfId="0" applyFont="1" applyFill="1" applyBorder="1" applyAlignment="1">
      <alignment horizontal="center" vertical="top" readingOrder="1"/>
    </xf>
    <xf numFmtId="4" fontId="62" fillId="46" borderId="46" xfId="0" applyNumberFormat="1" applyFont="1" applyFill="1" applyBorder="1" applyAlignment="1">
      <alignment vertical="top"/>
    </xf>
    <xf numFmtId="4" fontId="62" fillId="46" borderId="47" xfId="0" applyNumberFormat="1" applyFont="1" applyFill="1" applyBorder="1" applyAlignment="1">
      <alignment vertical="top"/>
    </xf>
    <xf numFmtId="0" fontId="0" fillId="0" borderId="48" xfId="0" applyBorder="1" applyAlignment="1">
      <alignment vertical="top"/>
    </xf>
    <xf numFmtId="3" fontId="0" fillId="0" borderId="48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49" xfId="0" applyNumberFormat="1" applyFont="1" applyFill="1" applyBorder="1" applyAlignment="1">
      <alignment horizontal="right" vertical="center" wrapText="1"/>
    </xf>
    <xf numFmtId="4" fontId="5" fillId="36" borderId="50" xfId="0" applyNumberFormat="1" applyFont="1" applyFill="1" applyBorder="1" applyAlignment="1">
      <alignment horizontal="right" vertical="center" wrapText="1"/>
    </xf>
    <xf numFmtId="4" fontId="5" fillId="36" borderId="51" xfId="0" applyNumberFormat="1" applyFont="1" applyFill="1" applyBorder="1" applyAlignment="1">
      <alignment horizontal="right" vertical="center" wrapText="1"/>
    </xf>
    <xf numFmtId="4" fontId="7" fillId="33" borderId="52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5" fillId="36" borderId="53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36" borderId="27" xfId="0" applyNumberFormat="1" applyFont="1" applyFill="1" applyBorder="1" applyAlignment="1">
      <alignment horizontal="right" vertical="center" wrapText="1"/>
    </xf>
    <xf numFmtId="4" fontId="9" fillId="33" borderId="54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52" xfId="0" applyNumberFormat="1" applyFont="1" applyFill="1" applyBorder="1" applyAlignment="1">
      <alignment horizontal="right" vertical="top"/>
    </xf>
    <xf numFmtId="4" fontId="7" fillId="39" borderId="52" xfId="0" applyNumberFormat="1" applyFont="1" applyFill="1" applyBorder="1" applyAlignment="1">
      <alignment horizontal="right" vertical="top"/>
    </xf>
    <xf numFmtId="4" fontId="13" fillId="36" borderId="52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52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52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 readingOrder="1"/>
    </xf>
    <xf numFmtId="4" fontId="0" fillId="0" borderId="10" xfId="0" applyNumberFormat="1" applyFont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0" fontId="1" fillId="16" borderId="40" xfId="0" applyFont="1" applyFill="1" applyBorder="1" applyAlignment="1">
      <alignment horizontal="center" vertical="top"/>
    </xf>
    <xf numFmtId="0" fontId="0" fillId="16" borderId="10" xfId="0" applyFont="1" applyFill="1" applyBorder="1" applyAlignment="1">
      <alignment horizontal="left" vertical="top"/>
    </xf>
    <xf numFmtId="0" fontId="1" fillId="16" borderId="39" xfId="0" applyFont="1" applyFill="1" applyBorder="1" applyAlignment="1">
      <alignment horizontal="center" vertical="top" readingOrder="1"/>
    </xf>
    <xf numFmtId="4" fontId="0" fillId="16" borderId="10" xfId="0" applyNumberFormat="1" applyFont="1" applyFill="1" applyBorder="1" applyAlignment="1">
      <alignment horizontal="right" vertical="top"/>
    </xf>
    <xf numFmtId="4" fontId="1" fillId="16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4" fillId="0" borderId="40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4" fillId="0" borderId="39" xfId="0" applyFont="1" applyBorder="1" applyAlignment="1">
      <alignment horizontal="center" vertical="top" readingOrder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55" xfId="0" applyFont="1" applyFill="1" applyBorder="1" applyAlignment="1">
      <alignment horizontal="center" vertical="center" wrapText="1"/>
    </xf>
    <xf numFmtId="0" fontId="21" fillId="27" borderId="5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36" borderId="57" xfId="0" applyNumberFormat="1" applyFont="1" applyFill="1" applyBorder="1" applyAlignment="1">
      <alignment horizontal="center" vertical="top"/>
    </xf>
    <xf numFmtId="3" fontId="7" fillId="36" borderId="58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59" xfId="0" applyFont="1" applyBorder="1" applyAlignment="1">
      <alignment horizontal="left" vertical="top"/>
    </xf>
    <xf numFmtId="0" fontId="9" fillId="0" borderId="60" xfId="0" applyFont="1" applyBorder="1" applyAlignment="1">
      <alignment horizontal="left" vertical="top"/>
    </xf>
    <xf numFmtId="0" fontId="9" fillId="0" borderId="61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62" xfId="0" applyFont="1" applyBorder="1" applyAlignment="1">
      <alignment horizontal="left" vertical="top"/>
    </xf>
    <xf numFmtId="0" fontId="9" fillId="0" borderId="63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9" fillId="0" borderId="65" xfId="0" applyFont="1" applyBorder="1" applyAlignment="1">
      <alignment horizontal="left" vertical="top"/>
    </xf>
    <xf numFmtId="0" fontId="10" fillId="0" borderId="57" xfId="0" applyFont="1" applyBorder="1" applyAlignment="1">
      <alignment horizontal="right" vertical="top"/>
    </xf>
    <xf numFmtId="0" fontId="10" fillId="0" borderId="58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6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0" fontId="21" fillId="41" borderId="67" xfId="0" applyFont="1" applyFill="1" applyBorder="1" applyAlignment="1">
      <alignment horizontal="center" vertical="center" wrapText="1"/>
    </xf>
    <xf numFmtId="0" fontId="21" fillId="41" borderId="57" xfId="0" applyFont="1" applyFill="1" applyBorder="1" applyAlignment="1">
      <alignment horizontal="center" vertical="center" wrapText="1"/>
    </xf>
    <xf numFmtId="0" fontId="21" fillId="41" borderId="58" xfId="0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3" fontId="7" fillId="33" borderId="57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21" fillId="32" borderId="67" xfId="0" applyFont="1" applyFill="1" applyBorder="1" applyAlignment="1">
      <alignment horizontal="center" vertical="center" wrapText="1"/>
    </xf>
    <xf numFmtId="0" fontId="21" fillId="32" borderId="57" xfId="0" applyFont="1" applyFill="1" applyBorder="1" applyAlignment="1">
      <alignment horizontal="center" vertical="center" wrapText="1"/>
    </xf>
    <xf numFmtId="0" fontId="21" fillId="32" borderId="58" xfId="0" applyFont="1" applyFill="1" applyBorder="1" applyAlignment="1">
      <alignment horizontal="center" vertical="center" wrapText="1"/>
    </xf>
    <xf numFmtId="0" fontId="63" fillId="46" borderId="67" xfId="0" applyFont="1" applyFill="1" applyBorder="1" applyAlignment="1">
      <alignment horizontal="center" vertical="center" wrapText="1"/>
    </xf>
    <xf numFmtId="0" fontId="63" fillId="46" borderId="57" xfId="0" applyFont="1" applyFill="1" applyBorder="1" applyAlignment="1">
      <alignment horizontal="center" vertical="center" wrapText="1"/>
    </xf>
    <xf numFmtId="0" fontId="63" fillId="46" borderId="58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1" fillId="36" borderId="55" xfId="0" applyFont="1" applyFill="1" applyBorder="1" applyAlignment="1">
      <alignment horizontal="center" vertical="center" wrapText="1"/>
    </xf>
    <xf numFmtId="0" fontId="21" fillId="36" borderId="56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left" vertical="top"/>
    </xf>
    <xf numFmtId="0" fontId="15" fillId="36" borderId="60" xfId="0" applyFont="1" applyFill="1" applyBorder="1" applyAlignment="1">
      <alignment horizontal="left" vertical="top"/>
    </xf>
    <xf numFmtId="0" fontId="15" fillId="36" borderId="34" xfId="0" applyFont="1" applyFill="1" applyBorder="1" applyAlignment="1">
      <alignment horizontal="left" vertical="top"/>
    </xf>
    <xf numFmtId="0" fontId="15" fillId="36" borderId="38" xfId="0" applyFont="1" applyFill="1" applyBorder="1" applyAlignment="1">
      <alignment horizontal="left" vertical="top"/>
    </xf>
    <xf numFmtId="0" fontId="15" fillId="36" borderId="63" xfId="0" applyFont="1" applyFill="1" applyBorder="1" applyAlignment="1">
      <alignment horizontal="left" vertical="top"/>
    </xf>
    <xf numFmtId="0" fontId="15" fillId="36" borderId="64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57" xfId="0" applyNumberFormat="1" applyFont="1" applyFill="1" applyBorder="1" applyAlignment="1">
      <alignment horizontal="center" vertical="top"/>
    </xf>
    <xf numFmtId="0" fontId="21" fillId="29" borderId="67" xfId="0" applyFont="1" applyFill="1" applyBorder="1" applyAlignment="1">
      <alignment horizontal="center" vertical="center" wrapText="1"/>
    </xf>
    <xf numFmtId="0" fontId="21" fillId="29" borderId="57" xfId="0" applyFont="1" applyFill="1" applyBorder="1" applyAlignment="1">
      <alignment horizontal="center" vertical="center" wrapText="1"/>
    </xf>
    <xf numFmtId="0" fontId="21" fillId="29" borderId="58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1" fillId="16" borderId="67" xfId="0" applyFont="1" applyFill="1" applyBorder="1" applyAlignment="1">
      <alignment horizontal="center" vertical="center" wrapText="1"/>
    </xf>
    <xf numFmtId="0" fontId="21" fillId="16" borderId="57" xfId="0" applyFont="1" applyFill="1" applyBorder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 wrapText="1"/>
    </xf>
    <xf numFmtId="0" fontId="21" fillId="43" borderId="67" xfId="0" applyFont="1" applyFill="1" applyBorder="1" applyAlignment="1">
      <alignment horizontal="center" vertical="center" wrapText="1"/>
    </xf>
    <xf numFmtId="0" fontId="21" fillId="43" borderId="57" xfId="0" applyFont="1" applyFill="1" applyBorder="1" applyAlignment="1">
      <alignment horizontal="center" vertical="center" wrapText="1"/>
    </xf>
    <xf numFmtId="0" fontId="21" fillId="43" borderId="58" xfId="0" applyFont="1" applyFill="1" applyBorder="1" applyAlignment="1">
      <alignment horizontal="center" vertical="center" wrapText="1"/>
    </xf>
    <xf numFmtId="0" fontId="21" fillId="47" borderId="67" xfId="0" applyFont="1" applyFill="1" applyBorder="1" applyAlignment="1">
      <alignment horizontal="center" vertical="center" wrapText="1"/>
    </xf>
    <xf numFmtId="0" fontId="21" fillId="47" borderId="57" xfId="0" applyFont="1" applyFill="1" applyBorder="1" applyAlignment="1">
      <alignment horizontal="center" vertical="center" wrapText="1"/>
    </xf>
    <xf numFmtId="0" fontId="21" fillId="47" borderId="5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4" fontId="8" fillId="36" borderId="59" xfId="0" applyNumberFormat="1" applyFont="1" applyFill="1" applyBorder="1" applyAlignment="1">
      <alignment horizontal="center" vertical="center" wrapText="1"/>
    </xf>
    <xf numFmtId="4" fontId="8" fillId="36" borderId="63" xfId="0" applyNumberFormat="1" applyFont="1" applyFill="1" applyBorder="1" applyAlignment="1">
      <alignment horizontal="center" vertical="center" wrapText="1"/>
    </xf>
    <xf numFmtId="4" fontId="8" fillId="36" borderId="58" xfId="0" applyNumberFormat="1" applyFont="1" applyFill="1" applyBorder="1" applyAlignment="1">
      <alignment horizontal="center" vertical="center" wrapText="1"/>
    </xf>
    <xf numFmtId="4" fontId="8" fillId="36" borderId="68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6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6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on%20&#231;aml&#305;evler%20%20ocak%20t&#252;ketim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155">
          <cell r="I3155">
            <v>593990.3680000002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28">
      <selection activeCell="A50" sqref="A50:F50"/>
    </sheetView>
  </sheetViews>
  <sheetFormatPr defaultColWidth="6.8515625" defaultRowHeight="12.75" customHeight="1"/>
  <cols>
    <col min="1" max="1" width="6.28125" style="33" customWidth="1"/>
    <col min="2" max="2" width="28.7109375" style="0" bestFit="1" customWidth="1"/>
    <col min="3" max="3" width="13.140625" style="119" customWidth="1"/>
    <col min="4" max="4" width="9.8515625" style="0" customWidth="1"/>
    <col min="5" max="5" width="9.00390625" style="0" customWidth="1"/>
    <col min="6" max="6" width="10.28125" style="0" customWidth="1"/>
  </cols>
  <sheetData>
    <row r="1" spans="1:7" ht="13.5" customHeight="1">
      <c r="A1" s="223" t="s">
        <v>665</v>
      </c>
      <c r="B1" s="224"/>
      <c r="C1" s="224"/>
      <c r="D1" s="224"/>
      <c r="E1" s="224"/>
      <c r="F1" s="225"/>
      <c r="G1" s="2"/>
    </row>
    <row r="2" spans="1:6" ht="25.5" customHeight="1">
      <c r="A2" s="122" t="s">
        <v>544</v>
      </c>
      <c r="B2" s="168" t="s">
        <v>514</v>
      </c>
      <c r="C2" s="122" t="s">
        <v>515</v>
      </c>
      <c r="D2" s="212" t="s">
        <v>0</v>
      </c>
      <c r="E2" s="122" t="s">
        <v>1</v>
      </c>
      <c r="F2" s="122" t="s">
        <v>2</v>
      </c>
    </row>
    <row r="3" spans="1:6" ht="12.75">
      <c r="A3" s="152">
        <v>1</v>
      </c>
      <c r="B3" s="125" t="s">
        <v>4</v>
      </c>
      <c r="C3" s="157" t="s">
        <v>545</v>
      </c>
      <c r="D3" s="213">
        <v>267.948911</v>
      </c>
      <c r="E3" s="3">
        <v>4.566598</v>
      </c>
      <c r="F3" s="3">
        <v>272.515509</v>
      </c>
    </row>
    <row r="4" spans="1:6" ht="12.75">
      <c r="A4" s="152" t="s">
        <v>5</v>
      </c>
      <c r="B4" s="125" t="s">
        <v>6</v>
      </c>
      <c r="C4" s="157" t="s">
        <v>545</v>
      </c>
      <c r="D4" s="213">
        <v>227.483163</v>
      </c>
      <c r="E4" s="3">
        <v>4.566597</v>
      </c>
      <c r="F4" s="3">
        <v>232.04976</v>
      </c>
    </row>
    <row r="5" spans="1:6" ht="12.75">
      <c r="A5" s="152" t="s">
        <v>7</v>
      </c>
      <c r="B5" s="125" t="s">
        <v>8</v>
      </c>
      <c r="C5" s="157" t="s">
        <v>545</v>
      </c>
      <c r="D5" s="213">
        <v>152.372934</v>
      </c>
      <c r="E5" s="3">
        <v>4.566598</v>
      </c>
      <c r="F5" s="3">
        <v>156.93953199999999</v>
      </c>
    </row>
    <row r="6" spans="1:6" ht="12.75">
      <c r="A6" s="152" t="s">
        <v>9</v>
      </c>
      <c r="B6" s="125" t="s">
        <v>570</v>
      </c>
      <c r="C6" s="157" t="s">
        <v>545</v>
      </c>
      <c r="D6" s="213">
        <v>292.054699</v>
      </c>
      <c r="E6" s="3">
        <v>4.566597</v>
      </c>
      <c r="F6" s="3">
        <v>296.62129600000003</v>
      </c>
    </row>
    <row r="7" spans="1:6" ht="12.75">
      <c r="A7" s="152" t="s">
        <v>10</v>
      </c>
      <c r="B7" s="125" t="s">
        <v>571</v>
      </c>
      <c r="C7" s="157" t="s">
        <v>545</v>
      </c>
      <c r="D7" s="213">
        <v>325.176661</v>
      </c>
      <c r="E7" s="3">
        <v>4.566597</v>
      </c>
      <c r="F7" s="3">
        <v>329.74325799999997</v>
      </c>
    </row>
    <row r="8" spans="1:6" ht="12.75">
      <c r="A8" s="152" t="s">
        <v>11</v>
      </c>
      <c r="B8" s="125" t="s">
        <v>556</v>
      </c>
      <c r="C8" s="157" t="s">
        <v>545</v>
      </c>
      <c r="D8" s="213">
        <v>143.38054599999998</v>
      </c>
      <c r="E8" s="3">
        <v>4.566598</v>
      </c>
      <c r="F8" s="3">
        <v>147.94714399999998</v>
      </c>
    </row>
    <row r="9" spans="1:6" ht="12.75">
      <c r="A9" s="152" t="s">
        <v>12</v>
      </c>
      <c r="B9" s="125" t="s">
        <v>572</v>
      </c>
      <c r="C9" s="157" t="s">
        <v>545</v>
      </c>
      <c r="D9" s="213">
        <v>332.67031800000007</v>
      </c>
      <c r="E9" s="3">
        <v>4.566597</v>
      </c>
      <c r="F9" s="3">
        <v>337.236915</v>
      </c>
    </row>
    <row r="10" spans="1:6" ht="12.75">
      <c r="A10" s="152" t="s">
        <v>13</v>
      </c>
      <c r="B10" s="125" t="s">
        <v>14</v>
      </c>
      <c r="C10" s="157" t="s">
        <v>545</v>
      </c>
      <c r="D10" s="213">
        <v>197.334877</v>
      </c>
      <c r="E10" s="3">
        <v>4.566597</v>
      </c>
      <c r="F10" s="3">
        <v>201.901474</v>
      </c>
    </row>
    <row r="11" spans="1:6" ht="12.75">
      <c r="A11" s="152" t="s">
        <v>15</v>
      </c>
      <c r="B11" s="125" t="s">
        <v>16</v>
      </c>
      <c r="C11" s="157" t="s">
        <v>545</v>
      </c>
      <c r="D11" s="213">
        <v>219.815846</v>
      </c>
      <c r="E11" s="3">
        <v>4.566598</v>
      </c>
      <c r="F11" s="3">
        <v>224.382444</v>
      </c>
    </row>
    <row r="12" spans="1:6" ht="12.75">
      <c r="A12" s="152" t="s">
        <v>17</v>
      </c>
      <c r="B12" s="125" t="s">
        <v>18</v>
      </c>
      <c r="C12" s="157" t="s">
        <v>545</v>
      </c>
      <c r="D12" s="213">
        <v>276.767638</v>
      </c>
      <c r="E12" s="3">
        <v>4.566597</v>
      </c>
      <c r="F12" s="3">
        <v>281.334235</v>
      </c>
    </row>
    <row r="13" spans="1:6" ht="12.75">
      <c r="A13" s="152" t="s">
        <v>19</v>
      </c>
      <c r="B13" s="125" t="s">
        <v>20</v>
      </c>
      <c r="C13" s="157" t="s">
        <v>545</v>
      </c>
      <c r="D13" s="213">
        <v>322.628819</v>
      </c>
      <c r="E13" s="3">
        <v>4.566597</v>
      </c>
      <c r="F13" s="3">
        <v>327.195416</v>
      </c>
    </row>
    <row r="14" spans="1:6" ht="12.75">
      <c r="A14" s="152" t="s">
        <v>21</v>
      </c>
      <c r="B14" s="125" t="s">
        <v>22</v>
      </c>
      <c r="C14" s="157" t="s">
        <v>545</v>
      </c>
      <c r="D14" s="213">
        <v>269.57372699999996</v>
      </c>
      <c r="E14" s="3">
        <v>4.566598</v>
      </c>
      <c r="F14" s="3">
        <v>274.14032499999996</v>
      </c>
    </row>
    <row r="15" spans="1:6" ht="12.75">
      <c r="A15" s="152" t="s">
        <v>23</v>
      </c>
      <c r="B15" s="125" t="s">
        <v>557</v>
      </c>
      <c r="C15" s="157" t="s">
        <v>545</v>
      </c>
      <c r="D15" s="213">
        <v>270.472966</v>
      </c>
      <c r="E15" s="3">
        <v>4.566597</v>
      </c>
      <c r="F15" s="3">
        <v>275.039563</v>
      </c>
    </row>
    <row r="16" spans="1:6" ht="12.75">
      <c r="A16" s="152" t="s">
        <v>24</v>
      </c>
      <c r="B16" s="125" t="s">
        <v>573</v>
      </c>
      <c r="C16" s="157" t="s">
        <v>545</v>
      </c>
      <c r="D16" s="213">
        <v>136.786128</v>
      </c>
      <c r="E16" s="3">
        <v>4.566597</v>
      </c>
      <c r="F16" s="3">
        <v>141.352725</v>
      </c>
    </row>
    <row r="17" spans="1:6" ht="12.75">
      <c r="A17" s="152" t="s">
        <v>25</v>
      </c>
      <c r="B17" s="125" t="s">
        <v>574</v>
      </c>
      <c r="C17" s="157" t="s">
        <v>545</v>
      </c>
      <c r="D17" s="213">
        <v>185.79464500000003</v>
      </c>
      <c r="E17" s="3">
        <v>4.566598</v>
      </c>
      <c r="F17" s="3">
        <v>190.361243</v>
      </c>
    </row>
    <row r="18" spans="1:6" ht="12.75">
      <c r="A18" s="152" t="s">
        <v>26</v>
      </c>
      <c r="B18" s="125" t="s">
        <v>27</v>
      </c>
      <c r="C18" s="157" t="s">
        <v>545</v>
      </c>
      <c r="D18" s="213">
        <v>135.43727</v>
      </c>
      <c r="E18" s="3">
        <v>4.566597</v>
      </c>
      <c r="F18" s="3">
        <v>140.003867</v>
      </c>
    </row>
    <row r="19" spans="1:6" ht="12.75">
      <c r="A19" s="152" t="s">
        <v>28</v>
      </c>
      <c r="B19" s="125" t="s">
        <v>575</v>
      </c>
      <c r="C19" s="157" t="s">
        <v>545</v>
      </c>
      <c r="D19" s="213">
        <v>330.721967</v>
      </c>
      <c r="E19" s="3">
        <v>4.566598</v>
      </c>
      <c r="F19" s="3">
        <v>335.288565</v>
      </c>
    </row>
    <row r="20" spans="1:6" ht="12.75">
      <c r="A20" s="152" t="s">
        <v>29</v>
      </c>
      <c r="B20" s="125" t="s">
        <v>576</v>
      </c>
      <c r="C20" s="157" t="s">
        <v>545</v>
      </c>
      <c r="D20" s="213">
        <v>246.79301200000003</v>
      </c>
      <c r="E20" s="3">
        <v>4.566597</v>
      </c>
      <c r="F20" s="3">
        <v>251.35960900000003</v>
      </c>
    </row>
    <row r="21" spans="1:6" ht="12.75">
      <c r="A21" s="152" t="s">
        <v>30</v>
      </c>
      <c r="B21" s="125" t="s">
        <v>558</v>
      </c>
      <c r="C21" s="157" t="s">
        <v>545</v>
      </c>
      <c r="D21" s="213">
        <v>311.538206</v>
      </c>
      <c r="E21" s="3">
        <v>4.566597</v>
      </c>
      <c r="F21" s="3">
        <v>316.104803</v>
      </c>
    </row>
    <row r="22" spans="1:6" ht="12.75">
      <c r="A22" s="152" t="s">
        <v>31</v>
      </c>
      <c r="B22" s="125" t="s">
        <v>32</v>
      </c>
      <c r="C22" s="157" t="s">
        <v>545</v>
      </c>
      <c r="D22" s="213">
        <v>257.883623</v>
      </c>
      <c r="E22" s="3">
        <v>4.566598</v>
      </c>
      <c r="F22" s="3">
        <v>262.450221</v>
      </c>
    </row>
    <row r="23" spans="1:6" ht="12.75">
      <c r="A23" s="152" t="s">
        <v>33</v>
      </c>
      <c r="B23" s="125" t="s">
        <v>34</v>
      </c>
      <c r="C23" s="157" t="s">
        <v>545</v>
      </c>
      <c r="D23" s="213">
        <v>299.398482</v>
      </c>
      <c r="E23" s="3">
        <v>4.566597</v>
      </c>
      <c r="F23" s="3">
        <v>303.965079</v>
      </c>
    </row>
    <row r="24" spans="1:6" ht="12.75">
      <c r="A24" s="152" t="s">
        <v>35</v>
      </c>
      <c r="B24" s="125" t="s">
        <v>577</v>
      </c>
      <c r="C24" s="157" t="s">
        <v>545</v>
      </c>
      <c r="D24" s="213">
        <v>274.219796</v>
      </c>
      <c r="E24" s="3">
        <v>4.566597</v>
      </c>
      <c r="F24" s="3">
        <v>278.786393</v>
      </c>
    </row>
    <row r="25" spans="1:6" ht="12.75">
      <c r="A25" s="152" t="s">
        <v>36</v>
      </c>
      <c r="B25" s="125" t="s">
        <v>37</v>
      </c>
      <c r="C25" s="157" t="s">
        <v>545</v>
      </c>
      <c r="D25" s="213">
        <v>102.46518</v>
      </c>
      <c r="E25" s="3">
        <v>4.566598</v>
      </c>
      <c r="F25" s="3">
        <v>107.031778</v>
      </c>
    </row>
    <row r="26" spans="1:6" ht="12.75">
      <c r="A26" s="152" t="s">
        <v>38</v>
      </c>
      <c r="B26" s="125" t="s">
        <v>39</v>
      </c>
      <c r="C26" s="157" t="s">
        <v>545</v>
      </c>
      <c r="D26" s="213">
        <v>277.666877</v>
      </c>
      <c r="E26" s="3">
        <v>4.566597</v>
      </c>
      <c r="F26" s="3">
        <v>282.233474</v>
      </c>
    </row>
    <row r="27" spans="1:6" ht="12.75">
      <c r="A27" s="152" t="s">
        <v>40</v>
      </c>
      <c r="B27" s="125" t="s">
        <v>578</v>
      </c>
      <c r="C27" s="157" t="s">
        <v>545</v>
      </c>
      <c r="D27" s="213">
        <v>213.97079400000004</v>
      </c>
      <c r="E27" s="3">
        <v>4.566597</v>
      </c>
      <c r="F27" s="3">
        <v>218.53739100000004</v>
      </c>
    </row>
    <row r="28" spans="1:6" ht="12.75">
      <c r="A28" s="215" t="s">
        <v>41</v>
      </c>
      <c r="B28" s="216" t="s">
        <v>42</v>
      </c>
      <c r="C28" s="217" t="s">
        <v>545</v>
      </c>
      <c r="D28" s="218">
        <v>151.323822</v>
      </c>
      <c r="E28" s="219">
        <v>4.566598</v>
      </c>
      <c r="F28" s="219">
        <v>155.89042</v>
      </c>
    </row>
    <row r="29" spans="1:6" ht="12.75">
      <c r="A29" s="152" t="s">
        <v>43</v>
      </c>
      <c r="B29" s="125" t="s">
        <v>44</v>
      </c>
      <c r="C29" s="157" t="s">
        <v>545</v>
      </c>
      <c r="D29" s="213">
        <v>143.530419</v>
      </c>
      <c r="E29" s="3">
        <v>4.566597</v>
      </c>
      <c r="F29" s="3">
        <v>148.097016</v>
      </c>
    </row>
    <row r="30" spans="1:6" ht="12.75">
      <c r="A30" s="152" t="s">
        <v>45</v>
      </c>
      <c r="B30" s="125" t="s">
        <v>579</v>
      </c>
      <c r="C30" s="157" t="s">
        <v>545</v>
      </c>
      <c r="D30" s="213">
        <v>203.179927</v>
      </c>
      <c r="E30" s="3">
        <v>4.566597</v>
      </c>
      <c r="F30" s="3">
        <v>207.746524</v>
      </c>
    </row>
    <row r="31" spans="1:6" ht="12.75">
      <c r="A31" s="152" t="s">
        <v>46</v>
      </c>
      <c r="B31" s="125" t="s">
        <v>559</v>
      </c>
      <c r="C31" s="157" t="s">
        <v>545</v>
      </c>
      <c r="D31" s="213">
        <v>261.03096</v>
      </c>
      <c r="E31" s="3">
        <v>4.566598</v>
      </c>
      <c r="F31" s="3">
        <v>265.597558</v>
      </c>
    </row>
    <row r="32" spans="1:6" ht="12.75">
      <c r="A32" s="152" t="s">
        <v>47</v>
      </c>
      <c r="B32" s="125" t="s">
        <v>48</v>
      </c>
      <c r="C32" s="157" t="s">
        <v>545</v>
      </c>
      <c r="D32" s="213">
        <v>265.976772</v>
      </c>
      <c r="E32" s="3">
        <v>4.566597</v>
      </c>
      <c r="F32" s="3">
        <v>270.543369</v>
      </c>
    </row>
    <row r="33" spans="1:6" ht="12.75">
      <c r="A33" s="152" t="s">
        <v>49</v>
      </c>
      <c r="B33" s="125" t="s">
        <v>50</v>
      </c>
      <c r="C33" s="157" t="s">
        <v>545</v>
      </c>
      <c r="D33" s="213">
        <v>319.181736</v>
      </c>
      <c r="E33" s="3">
        <v>4.566597</v>
      </c>
      <c r="F33" s="3">
        <v>323.748333</v>
      </c>
    </row>
    <row r="34" spans="1:6" ht="12.75">
      <c r="A34" s="152" t="s">
        <v>51</v>
      </c>
      <c r="B34" s="125" t="s">
        <v>580</v>
      </c>
      <c r="C34" s="157" t="s">
        <v>545</v>
      </c>
      <c r="D34" s="213">
        <v>275.268908</v>
      </c>
      <c r="E34" s="3">
        <v>4.566598</v>
      </c>
      <c r="F34" s="3">
        <v>279.835506</v>
      </c>
    </row>
    <row r="35" spans="1:6" ht="12.75">
      <c r="A35" s="152" t="s">
        <v>52</v>
      </c>
      <c r="B35" s="125" t="s">
        <v>53</v>
      </c>
      <c r="C35" s="157" t="s">
        <v>545</v>
      </c>
      <c r="D35" s="213">
        <v>181.598196</v>
      </c>
      <c r="E35" s="3">
        <v>4.566597</v>
      </c>
      <c r="F35" s="3">
        <v>186.164793</v>
      </c>
    </row>
    <row r="36" spans="1:6" ht="12.75">
      <c r="A36" s="152" t="s">
        <v>54</v>
      </c>
      <c r="B36" s="125" t="s">
        <v>55</v>
      </c>
      <c r="C36" s="157" t="s">
        <v>545</v>
      </c>
      <c r="D36" s="213">
        <v>142.481308</v>
      </c>
      <c r="E36" s="3">
        <v>4.566598</v>
      </c>
      <c r="F36" s="3">
        <v>147.047906</v>
      </c>
    </row>
    <row r="37" spans="1:6" ht="12.75">
      <c r="A37" s="152" t="s">
        <v>56</v>
      </c>
      <c r="B37" s="125" t="s">
        <v>560</v>
      </c>
      <c r="C37" s="157" t="s">
        <v>545</v>
      </c>
      <c r="D37" s="213">
        <v>183.2468</v>
      </c>
      <c r="E37" s="3">
        <v>4.566597</v>
      </c>
      <c r="F37" s="3">
        <v>187.813397</v>
      </c>
    </row>
    <row r="38" spans="1:6" ht="12.75">
      <c r="A38" s="152" t="s">
        <v>57</v>
      </c>
      <c r="B38" s="125" t="s">
        <v>58</v>
      </c>
      <c r="C38" s="157" t="s">
        <v>545</v>
      </c>
      <c r="D38" s="213">
        <v>316.93363899999997</v>
      </c>
      <c r="E38" s="3">
        <v>4.566597</v>
      </c>
      <c r="F38" s="3">
        <v>321.500236</v>
      </c>
    </row>
    <row r="39" spans="1:6" ht="12.75">
      <c r="A39" s="152" t="s">
        <v>59</v>
      </c>
      <c r="B39" s="125" t="s">
        <v>581</v>
      </c>
      <c r="C39" s="157" t="s">
        <v>545</v>
      </c>
      <c r="D39" s="213">
        <v>100.067209</v>
      </c>
      <c r="E39" s="3">
        <v>4.566598</v>
      </c>
      <c r="F39" s="3">
        <v>104.633807</v>
      </c>
    </row>
    <row r="40" spans="1:6" ht="12.75">
      <c r="A40" s="152" t="s">
        <v>60</v>
      </c>
      <c r="B40" s="125" t="s">
        <v>220</v>
      </c>
      <c r="C40" s="157" t="s">
        <v>545</v>
      </c>
      <c r="D40" s="213">
        <v>263.129183</v>
      </c>
      <c r="E40" s="3">
        <v>4.566597</v>
      </c>
      <c r="F40" s="3">
        <v>267.69578</v>
      </c>
    </row>
    <row r="41" spans="1:6" ht="12.75">
      <c r="A41" s="152" t="s">
        <v>61</v>
      </c>
      <c r="B41" s="125" t="s">
        <v>582</v>
      </c>
      <c r="C41" s="157" t="s">
        <v>545</v>
      </c>
      <c r="D41" s="213">
        <v>319.481483</v>
      </c>
      <c r="E41" s="3">
        <v>4.566597</v>
      </c>
      <c r="F41" s="3">
        <v>324.04808</v>
      </c>
    </row>
    <row r="42" spans="1:6" ht="12.75">
      <c r="A42" s="152" t="s">
        <v>62</v>
      </c>
      <c r="B42" s="125" t="s">
        <v>63</v>
      </c>
      <c r="C42" s="157" t="s">
        <v>545</v>
      </c>
      <c r="D42" s="213">
        <v>190.140964</v>
      </c>
      <c r="E42" s="3">
        <v>4.566598</v>
      </c>
      <c r="F42" s="3">
        <v>194.707562</v>
      </c>
    </row>
    <row r="43" spans="1:6" ht="12.75">
      <c r="A43" s="152" t="s">
        <v>64</v>
      </c>
      <c r="B43" s="125" t="s">
        <v>65</v>
      </c>
      <c r="C43" s="157" t="s">
        <v>545</v>
      </c>
      <c r="D43" s="213">
        <v>275.119033</v>
      </c>
      <c r="E43" s="3">
        <v>4.566597</v>
      </c>
      <c r="F43" s="3">
        <v>279.68563</v>
      </c>
    </row>
    <row r="44" spans="1:6" ht="12.75">
      <c r="A44" s="152" t="s">
        <v>66</v>
      </c>
      <c r="B44" s="125" t="s">
        <v>67</v>
      </c>
      <c r="C44" s="157" t="s">
        <v>545</v>
      </c>
      <c r="D44" s="213">
        <v>144.579532</v>
      </c>
      <c r="E44" s="3">
        <v>4.566597</v>
      </c>
      <c r="F44" s="3">
        <v>149.146129</v>
      </c>
    </row>
    <row r="45" spans="1:6" ht="12.75">
      <c r="A45" s="152" t="s">
        <v>68</v>
      </c>
      <c r="B45" s="125" t="s">
        <v>583</v>
      </c>
      <c r="C45" s="157" t="s">
        <v>545</v>
      </c>
      <c r="D45" s="213">
        <v>253.087683</v>
      </c>
      <c r="E45" s="3">
        <v>4.566598</v>
      </c>
      <c r="F45" s="3">
        <v>257.65428099999997</v>
      </c>
    </row>
    <row r="46" spans="1:6" ht="12.75">
      <c r="A46" s="152" t="s">
        <v>69</v>
      </c>
      <c r="B46" s="125" t="s">
        <v>70</v>
      </c>
      <c r="C46" s="157" t="s">
        <v>545</v>
      </c>
      <c r="D46" s="213">
        <v>256.23501799999997</v>
      </c>
      <c r="E46" s="3">
        <v>4.566597</v>
      </c>
      <c r="F46" s="3">
        <v>260.80161499999997</v>
      </c>
    </row>
    <row r="47" spans="1:6" ht="12.75">
      <c r="A47" s="152" t="s">
        <v>71</v>
      </c>
      <c r="B47" s="125" t="s">
        <v>72</v>
      </c>
      <c r="C47" s="157" t="s">
        <v>545</v>
      </c>
      <c r="D47" s="213">
        <v>315.584781</v>
      </c>
      <c r="E47" s="3">
        <v>4.566597</v>
      </c>
      <c r="F47" s="3">
        <v>320.151378</v>
      </c>
    </row>
    <row r="48" spans="1:6" ht="12.75">
      <c r="A48" s="152" t="s">
        <v>73</v>
      </c>
      <c r="B48" s="125" t="s">
        <v>74</v>
      </c>
      <c r="C48" s="157" t="s">
        <v>545</v>
      </c>
      <c r="D48" s="213">
        <v>178.600734</v>
      </c>
      <c r="E48" s="3">
        <v>4.566598</v>
      </c>
      <c r="F48" s="3">
        <v>183.167332</v>
      </c>
    </row>
    <row r="49" spans="1:6" ht="12.75">
      <c r="A49" s="152" t="s">
        <v>75</v>
      </c>
      <c r="B49" s="125" t="s">
        <v>584</v>
      </c>
      <c r="C49" s="157" t="s">
        <v>545</v>
      </c>
      <c r="D49" s="213">
        <v>215.019905</v>
      </c>
      <c r="E49" s="3">
        <v>4.566597</v>
      </c>
      <c r="F49" s="3">
        <v>219.586502</v>
      </c>
    </row>
    <row r="50" spans="1:6" ht="12.75">
      <c r="A50" s="215" t="s">
        <v>76</v>
      </c>
      <c r="B50" s="216" t="s">
        <v>77</v>
      </c>
      <c r="C50" s="217" t="s">
        <v>545</v>
      </c>
      <c r="D50" s="218">
        <v>195.68627099999998</v>
      </c>
      <c r="E50" s="219">
        <v>4.566597</v>
      </c>
      <c r="F50" s="219">
        <v>200.25286800000003</v>
      </c>
    </row>
    <row r="51" spans="1:6" ht="12.75">
      <c r="A51" s="152" t="s">
        <v>78</v>
      </c>
      <c r="B51" s="125" t="s">
        <v>79</v>
      </c>
      <c r="C51" s="157" t="s">
        <v>545</v>
      </c>
      <c r="D51" s="213">
        <v>205.278152</v>
      </c>
      <c r="E51" s="3">
        <v>4.566598</v>
      </c>
      <c r="F51" s="3">
        <v>209.84475000000003</v>
      </c>
    </row>
    <row r="52" spans="1:6" ht="12.75">
      <c r="A52" s="152" t="s">
        <v>80</v>
      </c>
      <c r="B52" s="125" t="s">
        <v>81</v>
      </c>
      <c r="C52" s="157" t="s">
        <v>545</v>
      </c>
      <c r="D52" s="213">
        <v>279.914975</v>
      </c>
      <c r="E52" s="3">
        <v>4.566597</v>
      </c>
      <c r="F52" s="3">
        <v>284.481572</v>
      </c>
    </row>
    <row r="53" spans="1:6" ht="12.75">
      <c r="A53" s="152" t="s">
        <v>82</v>
      </c>
      <c r="B53" s="125" t="s">
        <v>83</v>
      </c>
      <c r="C53" s="157" t="s">
        <v>545</v>
      </c>
      <c r="D53" s="213">
        <v>252.937809</v>
      </c>
      <c r="E53" s="3">
        <v>4.566598</v>
      </c>
      <c r="F53" s="3">
        <v>257.504407</v>
      </c>
    </row>
    <row r="54" spans="1:6" ht="12.75">
      <c r="A54" s="152" t="s">
        <v>84</v>
      </c>
      <c r="B54" s="125" t="s">
        <v>585</v>
      </c>
      <c r="C54" s="157" t="s">
        <v>545</v>
      </c>
      <c r="D54" s="213">
        <v>150.124837</v>
      </c>
      <c r="E54" s="3">
        <v>4.566597</v>
      </c>
      <c r="F54" s="3">
        <v>154.69143400000002</v>
      </c>
    </row>
    <row r="55" spans="1:6" ht="12.75">
      <c r="A55" s="152" t="s">
        <v>86</v>
      </c>
      <c r="B55" s="125" t="s">
        <v>87</v>
      </c>
      <c r="C55" s="157" t="s">
        <v>545</v>
      </c>
      <c r="D55" s="213">
        <v>250.09022099999999</v>
      </c>
      <c r="E55" s="3">
        <v>4.566597</v>
      </c>
      <c r="F55" s="3">
        <v>254.656818</v>
      </c>
    </row>
    <row r="56" spans="1:6" ht="12.75">
      <c r="A56" s="152" t="s">
        <v>88</v>
      </c>
      <c r="B56" s="125" t="s">
        <v>89</v>
      </c>
      <c r="C56" s="157" t="s">
        <v>545</v>
      </c>
      <c r="D56" s="213">
        <v>142.930926</v>
      </c>
      <c r="E56" s="3">
        <v>4.566598</v>
      </c>
      <c r="F56" s="3">
        <v>147.497524</v>
      </c>
    </row>
    <row r="57" spans="1:6" ht="12.75">
      <c r="A57" s="152" t="s">
        <v>90</v>
      </c>
      <c r="B57" s="125" t="s">
        <v>91</v>
      </c>
      <c r="C57" s="157" t="s">
        <v>545</v>
      </c>
      <c r="D57" s="213">
        <v>121.499068</v>
      </c>
      <c r="E57" s="3">
        <v>4.566597</v>
      </c>
      <c r="F57" s="3">
        <v>126.065665</v>
      </c>
    </row>
    <row r="58" spans="1:6" ht="12.75">
      <c r="A58" s="152" t="s">
        <v>92</v>
      </c>
      <c r="B58" s="125" t="s">
        <v>93</v>
      </c>
      <c r="C58" s="157" t="s">
        <v>545</v>
      </c>
      <c r="D58" s="213">
        <v>95.571015</v>
      </c>
      <c r="E58" s="3">
        <v>4.566597</v>
      </c>
      <c r="F58" s="3">
        <v>100.137612</v>
      </c>
    </row>
    <row r="59" spans="1:6" ht="12.75">
      <c r="A59" s="152" t="s">
        <v>94</v>
      </c>
      <c r="B59" s="125" t="s">
        <v>95</v>
      </c>
      <c r="C59" s="157" t="s">
        <v>545</v>
      </c>
      <c r="D59" s="213">
        <v>243.04618299999998</v>
      </c>
      <c r="E59" s="3">
        <v>4.566598</v>
      </c>
      <c r="F59" s="3">
        <v>247.612781</v>
      </c>
    </row>
    <row r="60" spans="1:6" ht="12.75">
      <c r="A60" s="152" t="s">
        <v>96</v>
      </c>
      <c r="B60" s="125" t="s">
        <v>97</v>
      </c>
      <c r="C60" s="157" t="s">
        <v>545</v>
      </c>
      <c r="D60" s="213">
        <v>213.97079400000004</v>
      </c>
      <c r="E60" s="3">
        <v>4.566597</v>
      </c>
      <c r="F60" s="3">
        <v>218.53739100000004</v>
      </c>
    </row>
    <row r="61" spans="1:6" ht="12.75">
      <c r="A61" s="152" t="s">
        <v>98</v>
      </c>
      <c r="B61" s="125" t="s">
        <v>99</v>
      </c>
      <c r="C61" s="157" t="s">
        <v>545</v>
      </c>
      <c r="D61" s="213">
        <v>344.810042</v>
      </c>
      <c r="E61" s="3">
        <v>4.566597</v>
      </c>
      <c r="F61" s="3">
        <v>349.376639</v>
      </c>
    </row>
    <row r="62" spans="1:6" ht="12.75">
      <c r="A62" s="152" t="s">
        <v>100</v>
      </c>
      <c r="B62" s="125" t="s">
        <v>101</v>
      </c>
      <c r="C62" s="157" t="s">
        <v>545</v>
      </c>
      <c r="D62" s="213">
        <v>248.441616</v>
      </c>
      <c r="E62" s="3">
        <v>4.566598</v>
      </c>
      <c r="F62" s="3">
        <v>253.008214</v>
      </c>
    </row>
    <row r="63" spans="1:6" ht="12.75">
      <c r="A63" s="152" t="s">
        <v>102</v>
      </c>
      <c r="B63" s="125" t="s">
        <v>103</v>
      </c>
      <c r="C63" s="157" t="s">
        <v>545</v>
      </c>
      <c r="D63" s="213">
        <v>112.80642600000002</v>
      </c>
      <c r="E63" s="3">
        <v>4.566597</v>
      </c>
      <c r="F63" s="3">
        <v>117.37302300000002</v>
      </c>
    </row>
    <row r="64" spans="1:6" ht="12.75">
      <c r="A64" s="152" t="s">
        <v>104</v>
      </c>
      <c r="B64" s="125" t="s">
        <v>105</v>
      </c>
      <c r="C64" s="157" t="s">
        <v>545</v>
      </c>
      <c r="D64" s="213">
        <v>265.826899</v>
      </c>
      <c r="E64" s="3">
        <v>4.566597</v>
      </c>
      <c r="F64" s="3">
        <v>270.393496</v>
      </c>
    </row>
    <row r="65" spans="1:6" ht="12.75">
      <c r="A65" s="152" t="s">
        <v>106</v>
      </c>
      <c r="B65" s="125" t="s">
        <v>107</v>
      </c>
      <c r="C65" s="157" t="s">
        <v>545</v>
      </c>
      <c r="D65" s="213">
        <v>221.614324</v>
      </c>
      <c r="E65" s="3">
        <v>4.566598</v>
      </c>
      <c r="F65" s="3">
        <v>226.180922</v>
      </c>
    </row>
    <row r="66" spans="1:6" ht="12.75">
      <c r="A66" s="152" t="s">
        <v>108</v>
      </c>
      <c r="B66" s="125" t="s">
        <v>109</v>
      </c>
      <c r="C66" s="157" t="s">
        <v>545</v>
      </c>
      <c r="D66" s="213">
        <v>149.974965</v>
      </c>
      <c r="E66" s="3">
        <v>4.566597</v>
      </c>
      <c r="F66" s="3">
        <v>154.541562</v>
      </c>
    </row>
    <row r="67" spans="1:6" ht="12.75">
      <c r="A67" s="152" t="s">
        <v>110</v>
      </c>
      <c r="B67" s="125" t="s">
        <v>586</v>
      </c>
      <c r="C67" s="157" t="s">
        <v>545</v>
      </c>
      <c r="D67" s="213">
        <v>318.88199</v>
      </c>
      <c r="E67" s="3">
        <v>4.566597</v>
      </c>
      <c r="F67" s="3">
        <v>323.448587</v>
      </c>
    </row>
    <row r="68" spans="1:6" ht="12.75">
      <c r="A68" s="152" t="s">
        <v>111</v>
      </c>
      <c r="B68" s="125" t="s">
        <v>112</v>
      </c>
      <c r="C68" s="157" t="s">
        <v>545</v>
      </c>
      <c r="D68" s="213">
        <v>252.338317</v>
      </c>
      <c r="E68" s="3">
        <v>4.566598</v>
      </c>
      <c r="F68" s="3">
        <v>256.904915</v>
      </c>
    </row>
    <row r="69" spans="1:6" ht="12.75">
      <c r="A69" s="152" t="s">
        <v>113</v>
      </c>
      <c r="B69" s="125" t="s">
        <v>114</v>
      </c>
      <c r="C69" s="157" t="s">
        <v>545</v>
      </c>
      <c r="D69" s="213">
        <v>186.99363000000002</v>
      </c>
      <c r="E69" s="3">
        <v>4.566597</v>
      </c>
      <c r="F69" s="3">
        <v>191.56022700000003</v>
      </c>
    </row>
    <row r="70" spans="1:6" ht="12.75">
      <c r="A70" s="152" t="s">
        <v>115</v>
      </c>
      <c r="B70" s="125" t="s">
        <v>116</v>
      </c>
      <c r="C70" s="157" t="s">
        <v>545</v>
      </c>
      <c r="D70" s="213">
        <v>248.441615</v>
      </c>
      <c r="E70" s="3">
        <v>4.566598</v>
      </c>
      <c r="F70" s="3">
        <v>253.008213</v>
      </c>
    </row>
    <row r="71" spans="1:6" ht="12.75">
      <c r="A71" s="152" t="s">
        <v>117</v>
      </c>
      <c r="B71" s="125" t="s">
        <v>118</v>
      </c>
      <c r="C71" s="157" t="s">
        <v>545</v>
      </c>
      <c r="D71" s="213">
        <v>539.790911</v>
      </c>
      <c r="E71" s="3">
        <v>4.566597</v>
      </c>
      <c r="F71" s="3">
        <v>544.357508</v>
      </c>
    </row>
    <row r="72" spans="1:6" ht="12.75">
      <c r="A72" s="152" t="s">
        <v>119</v>
      </c>
      <c r="B72" s="125" t="s">
        <v>120</v>
      </c>
      <c r="C72" s="157" t="s">
        <v>545</v>
      </c>
      <c r="D72" s="213">
        <v>602.533803</v>
      </c>
      <c r="E72" s="3">
        <v>4.566597</v>
      </c>
      <c r="F72" s="3">
        <v>607.1004</v>
      </c>
    </row>
    <row r="73" spans="1:6" ht="12.75">
      <c r="A73" s="152" t="s">
        <v>121</v>
      </c>
      <c r="B73" s="125" t="s">
        <v>122</v>
      </c>
      <c r="C73" s="157" t="s">
        <v>545</v>
      </c>
      <c r="D73" s="213">
        <v>680.7951610000001</v>
      </c>
      <c r="E73" s="3">
        <v>4.566598</v>
      </c>
      <c r="F73" s="3">
        <v>685.361759</v>
      </c>
    </row>
    <row r="74" spans="1:6" ht="12.75">
      <c r="A74" s="152" t="s">
        <v>123</v>
      </c>
      <c r="B74" s="125" t="s">
        <v>124</v>
      </c>
      <c r="C74" s="157" t="s">
        <v>545</v>
      </c>
      <c r="D74" s="213">
        <v>880.276321</v>
      </c>
      <c r="E74" s="3">
        <v>4.566597</v>
      </c>
      <c r="F74" s="3">
        <v>884.842918</v>
      </c>
    </row>
    <row r="75" spans="1:6" ht="12.75" customHeight="1">
      <c r="A75" s="132"/>
      <c r="B75" s="160" t="s">
        <v>562</v>
      </c>
      <c r="C75" s="129" t="s">
        <v>555</v>
      </c>
      <c r="D75" s="130">
        <f>SUM(D3:D74)</f>
        <v>18229.731367999997</v>
      </c>
      <c r="E75" s="130">
        <f>SUM(E3:E74)</f>
        <v>328.79501000000005</v>
      </c>
      <c r="F75" s="130">
        <f>SUM(F3:F74)</f>
        <v>18558.526378</v>
      </c>
    </row>
    <row r="76" spans="1:6" ht="12.75">
      <c r="A76" s="153" t="s">
        <v>3</v>
      </c>
      <c r="B76" s="169" t="s">
        <v>125</v>
      </c>
      <c r="C76" s="170" t="s">
        <v>546</v>
      </c>
      <c r="D76" s="3">
        <v>261.504366</v>
      </c>
      <c r="E76" s="3">
        <v>4.566597</v>
      </c>
      <c r="F76" s="3">
        <v>266.070963</v>
      </c>
    </row>
    <row r="77" spans="1:6" ht="12.75">
      <c r="A77" s="152" t="s">
        <v>5</v>
      </c>
      <c r="B77" s="169" t="s">
        <v>587</v>
      </c>
      <c r="C77" s="170" t="s">
        <v>546</v>
      </c>
      <c r="D77" s="3">
        <v>240.82187299999998</v>
      </c>
      <c r="E77" s="3">
        <v>4.566598</v>
      </c>
      <c r="F77" s="3">
        <v>245.38847099999998</v>
      </c>
    </row>
    <row r="78" spans="1:6" ht="12.75">
      <c r="A78" s="152" t="s">
        <v>7</v>
      </c>
      <c r="B78" s="169" t="s">
        <v>126</v>
      </c>
      <c r="C78" s="170" t="s">
        <v>546</v>
      </c>
      <c r="D78" s="3">
        <v>253.38742900000003</v>
      </c>
      <c r="E78" s="3">
        <v>4.566597</v>
      </c>
      <c r="F78" s="3">
        <v>257.954026</v>
      </c>
    </row>
    <row r="79" spans="1:6" ht="12.75">
      <c r="A79" s="152" t="s">
        <v>9</v>
      </c>
      <c r="B79" s="169" t="s">
        <v>588</v>
      </c>
      <c r="C79" s="170" t="s">
        <v>546</v>
      </c>
      <c r="D79" s="3">
        <v>238.69986300000002</v>
      </c>
      <c r="E79" s="3">
        <v>4.566597</v>
      </c>
      <c r="F79" s="3">
        <v>243.26646000000002</v>
      </c>
    </row>
    <row r="80" spans="1:6" ht="12.75">
      <c r="A80" s="152" t="s">
        <v>10</v>
      </c>
      <c r="B80" s="169" t="s">
        <v>127</v>
      </c>
      <c r="C80" s="170" t="s">
        <v>546</v>
      </c>
      <c r="D80" s="3">
        <v>281.263832</v>
      </c>
      <c r="E80" s="3">
        <v>4.566598</v>
      </c>
      <c r="F80" s="3">
        <v>285.83043</v>
      </c>
    </row>
    <row r="81" spans="1:6" ht="12.75">
      <c r="A81" s="152" t="s">
        <v>11</v>
      </c>
      <c r="B81" s="169" t="s">
        <v>128</v>
      </c>
      <c r="C81" s="170" t="s">
        <v>546</v>
      </c>
      <c r="D81" s="3">
        <v>270.323093</v>
      </c>
      <c r="E81" s="3">
        <v>4.566597</v>
      </c>
      <c r="F81" s="3">
        <v>274.88969</v>
      </c>
    </row>
    <row r="82" spans="1:6" ht="12.75">
      <c r="A82" s="152" t="s">
        <v>12</v>
      </c>
      <c r="B82" s="169" t="s">
        <v>129</v>
      </c>
      <c r="C82" s="170" t="s">
        <v>546</v>
      </c>
      <c r="D82" s="3">
        <v>299.098735</v>
      </c>
      <c r="E82" s="3">
        <v>4.566597</v>
      </c>
      <c r="F82" s="3">
        <v>303.665332</v>
      </c>
    </row>
    <row r="83" spans="1:6" ht="12.75">
      <c r="A83" s="152" t="s">
        <v>13</v>
      </c>
      <c r="B83" s="169" t="s">
        <v>130</v>
      </c>
      <c r="C83" s="170" t="s">
        <v>546</v>
      </c>
      <c r="D83" s="3">
        <v>198.98348099999998</v>
      </c>
      <c r="E83" s="3">
        <v>4.566598</v>
      </c>
      <c r="F83" s="3">
        <v>203.550079</v>
      </c>
    </row>
    <row r="84" spans="1:6" ht="12.75">
      <c r="A84" s="152" t="s">
        <v>15</v>
      </c>
      <c r="B84" s="169" t="s">
        <v>131</v>
      </c>
      <c r="C84" s="170" t="s">
        <v>546</v>
      </c>
      <c r="D84" s="3">
        <v>323.078438</v>
      </c>
      <c r="E84" s="3">
        <v>4.566597</v>
      </c>
      <c r="F84" s="3">
        <v>327.645035</v>
      </c>
    </row>
    <row r="85" spans="1:6" ht="12.75">
      <c r="A85" s="152" t="s">
        <v>17</v>
      </c>
      <c r="B85" s="169" t="s">
        <v>132</v>
      </c>
      <c r="C85" s="170" t="s">
        <v>546</v>
      </c>
      <c r="D85" s="3">
        <v>287.55850399999997</v>
      </c>
      <c r="E85" s="3">
        <v>4.566597</v>
      </c>
      <c r="F85" s="3">
        <v>292.125101</v>
      </c>
    </row>
    <row r="86" spans="1:6" ht="12.75">
      <c r="A86" s="152" t="s">
        <v>19</v>
      </c>
      <c r="B86" s="169" t="s">
        <v>589</v>
      </c>
      <c r="C86" s="170" t="s">
        <v>546</v>
      </c>
      <c r="D86" s="3">
        <v>310.489095</v>
      </c>
      <c r="E86" s="3">
        <v>4.566598</v>
      </c>
      <c r="F86" s="3">
        <v>315.055693</v>
      </c>
    </row>
    <row r="87" spans="1:6" ht="12.75">
      <c r="A87" s="152" t="s">
        <v>21</v>
      </c>
      <c r="B87" s="169" t="s">
        <v>133</v>
      </c>
      <c r="C87" s="170" t="s">
        <v>546</v>
      </c>
      <c r="D87" s="3">
        <v>321.429833</v>
      </c>
      <c r="E87" s="3">
        <v>4.566597</v>
      </c>
      <c r="F87" s="3">
        <v>325.99643</v>
      </c>
    </row>
    <row r="88" spans="1:6" ht="12.75">
      <c r="A88" s="152" t="s">
        <v>23</v>
      </c>
      <c r="B88" s="169" t="s">
        <v>590</v>
      </c>
      <c r="C88" s="170" t="s">
        <v>546</v>
      </c>
      <c r="D88" s="3">
        <v>160.166338</v>
      </c>
      <c r="E88" s="3">
        <v>4.566598</v>
      </c>
      <c r="F88" s="3">
        <v>164.73293600000002</v>
      </c>
    </row>
    <row r="89" spans="1:6" ht="12.75">
      <c r="A89" s="152" t="s">
        <v>24</v>
      </c>
      <c r="B89" s="169" t="s">
        <v>134</v>
      </c>
      <c r="C89" s="170" t="s">
        <v>546</v>
      </c>
      <c r="D89" s="3">
        <v>210.823458</v>
      </c>
      <c r="E89" s="3">
        <v>4.566597</v>
      </c>
      <c r="F89" s="3">
        <v>215.390055</v>
      </c>
    </row>
    <row r="90" spans="1:6" ht="12.75">
      <c r="A90" s="152" t="s">
        <v>25</v>
      </c>
      <c r="B90" s="169" t="s">
        <v>135</v>
      </c>
      <c r="C90" s="170" t="s">
        <v>546</v>
      </c>
      <c r="D90" s="3">
        <v>256.085146</v>
      </c>
      <c r="E90" s="3">
        <v>4.566597</v>
      </c>
      <c r="F90" s="3">
        <v>260.651743</v>
      </c>
    </row>
    <row r="91" spans="1:6" ht="12.75">
      <c r="A91" s="152" t="s">
        <v>26</v>
      </c>
      <c r="B91" s="169" t="s">
        <v>136</v>
      </c>
      <c r="C91" s="170" t="s">
        <v>546</v>
      </c>
      <c r="D91" s="3">
        <v>259.981847</v>
      </c>
      <c r="E91" s="3">
        <v>4.566598</v>
      </c>
      <c r="F91" s="3">
        <v>264.548445</v>
      </c>
    </row>
    <row r="92" spans="1:6" ht="12.75">
      <c r="A92" s="152" t="s">
        <v>28</v>
      </c>
      <c r="B92" s="169" t="s">
        <v>137</v>
      </c>
      <c r="C92" s="170" t="s">
        <v>546</v>
      </c>
      <c r="D92" s="3">
        <v>141.132449</v>
      </c>
      <c r="E92" s="3">
        <v>4.566597</v>
      </c>
      <c r="F92" s="3">
        <v>145.699046</v>
      </c>
    </row>
    <row r="93" spans="1:6" ht="12.75">
      <c r="A93" s="152" t="s">
        <v>29</v>
      </c>
      <c r="B93" s="169" t="s">
        <v>138</v>
      </c>
      <c r="C93" s="170" t="s">
        <v>546</v>
      </c>
      <c r="D93" s="3">
        <v>260.58134</v>
      </c>
      <c r="E93" s="3">
        <v>4.566597</v>
      </c>
      <c r="F93" s="3">
        <v>265.147937</v>
      </c>
    </row>
    <row r="94" spans="1:6" ht="12.75">
      <c r="A94" s="152" t="s">
        <v>30</v>
      </c>
      <c r="B94" s="169" t="s">
        <v>139</v>
      </c>
      <c r="C94" s="170" t="s">
        <v>546</v>
      </c>
      <c r="D94" s="3">
        <v>227.60924900000003</v>
      </c>
      <c r="E94" s="3">
        <v>4.566598</v>
      </c>
      <c r="F94" s="3">
        <v>232.175847</v>
      </c>
    </row>
    <row r="95" spans="1:6" ht="12.75">
      <c r="A95" s="152" t="s">
        <v>31</v>
      </c>
      <c r="B95" s="169" t="s">
        <v>85</v>
      </c>
      <c r="C95" s="170" t="s">
        <v>546</v>
      </c>
      <c r="D95" s="3">
        <v>317.982751</v>
      </c>
      <c r="E95" s="3">
        <v>4.566597</v>
      </c>
      <c r="F95" s="3">
        <v>322.549348</v>
      </c>
    </row>
    <row r="96" spans="1:6" ht="12.75">
      <c r="A96" s="152" t="s">
        <v>33</v>
      </c>
      <c r="B96" s="169" t="s">
        <v>140</v>
      </c>
      <c r="C96" s="170" t="s">
        <v>546</v>
      </c>
      <c r="D96" s="3">
        <v>173.65492000000003</v>
      </c>
      <c r="E96" s="3">
        <v>4.566597</v>
      </c>
      <c r="F96" s="3">
        <v>178.22151700000003</v>
      </c>
    </row>
    <row r="97" spans="1:6" ht="12.75">
      <c r="A97" s="152" t="s">
        <v>35</v>
      </c>
      <c r="B97" s="169" t="s">
        <v>141</v>
      </c>
      <c r="C97" s="170" t="s">
        <v>546</v>
      </c>
      <c r="D97" s="3">
        <v>282.312945</v>
      </c>
      <c r="E97" s="3">
        <v>4.566598</v>
      </c>
      <c r="F97" s="3">
        <v>286.879543</v>
      </c>
    </row>
    <row r="98" spans="1:6" ht="12.75">
      <c r="A98" s="152" t="s">
        <v>36</v>
      </c>
      <c r="B98" s="169" t="s">
        <v>142</v>
      </c>
      <c r="C98" s="170" t="s">
        <v>546</v>
      </c>
      <c r="D98" s="3">
        <v>255.485652</v>
      </c>
      <c r="E98" s="3">
        <v>4.566597</v>
      </c>
      <c r="F98" s="3">
        <v>260.052249</v>
      </c>
    </row>
    <row r="99" spans="1:6" ht="12.75">
      <c r="A99" s="152" t="s">
        <v>38</v>
      </c>
      <c r="B99" s="169" t="s">
        <v>143</v>
      </c>
      <c r="C99" s="170" t="s">
        <v>546</v>
      </c>
      <c r="D99" s="3">
        <v>293.55343</v>
      </c>
      <c r="E99" s="3">
        <v>4.566597</v>
      </c>
      <c r="F99" s="3">
        <v>298.120027</v>
      </c>
    </row>
    <row r="100" spans="1:6" ht="12.75">
      <c r="A100" s="152" t="s">
        <v>40</v>
      </c>
      <c r="B100" s="169" t="s">
        <v>144</v>
      </c>
      <c r="C100" s="170" t="s">
        <v>546</v>
      </c>
      <c r="D100" s="3">
        <v>228.50848900000003</v>
      </c>
      <c r="E100" s="3">
        <v>4.566598</v>
      </c>
      <c r="F100" s="3">
        <v>233.075087</v>
      </c>
    </row>
    <row r="101" spans="1:6" ht="12.75">
      <c r="A101" s="152" t="s">
        <v>41</v>
      </c>
      <c r="B101" s="169" t="s">
        <v>145</v>
      </c>
      <c r="C101" s="170" t="s">
        <v>546</v>
      </c>
      <c r="D101" s="3">
        <v>322.778691</v>
      </c>
      <c r="E101" s="3">
        <v>4.566597</v>
      </c>
      <c r="F101" s="3">
        <v>327.345288</v>
      </c>
    </row>
    <row r="102" spans="1:6" ht="12.75">
      <c r="A102" s="152" t="s">
        <v>43</v>
      </c>
      <c r="B102" s="169" t="s">
        <v>146</v>
      </c>
      <c r="C102" s="170" t="s">
        <v>546</v>
      </c>
      <c r="D102" s="3">
        <v>235.552525</v>
      </c>
      <c r="E102" s="3">
        <v>4.566597</v>
      </c>
      <c r="F102" s="3">
        <v>240.119122</v>
      </c>
    </row>
    <row r="103" spans="1:6" ht="12.75">
      <c r="A103" s="152" t="s">
        <v>45</v>
      </c>
      <c r="B103" s="169" t="s">
        <v>147</v>
      </c>
      <c r="C103" s="170" t="s">
        <v>546</v>
      </c>
      <c r="D103" s="3">
        <v>90.02570899999999</v>
      </c>
      <c r="E103" s="3">
        <v>4.566598</v>
      </c>
      <c r="F103" s="3">
        <v>94.59230699999999</v>
      </c>
    </row>
    <row r="104" spans="1:6" ht="12.75">
      <c r="A104" s="152" t="s">
        <v>46</v>
      </c>
      <c r="B104" s="169" t="s">
        <v>148</v>
      </c>
      <c r="C104" s="170" t="s">
        <v>546</v>
      </c>
      <c r="D104" s="3">
        <v>139.483846</v>
      </c>
      <c r="E104" s="3">
        <v>4.566597</v>
      </c>
      <c r="F104" s="3">
        <v>144.050443</v>
      </c>
    </row>
    <row r="105" spans="1:6" ht="12.75">
      <c r="A105" s="152" t="s">
        <v>47</v>
      </c>
      <c r="B105" s="169" t="s">
        <v>149</v>
      </c>
      <c r="C105" s="170" t="s">
        <v>546</v>
      </c>
      <c r="D105" s="3">
        <v>141.132449</v>
      </c>
      <c r="E105" s="3">
        <v>4.566598</v>
      </c>
      <c r="F105" s="3">
        <v>145.699047</v>
      </c>
    </row>
    <row r="106" spans="1:6" ht="12.75">
      <c r="A106" s="152" t="s">
        <v>49</v>
      </c>
      <c r="B106" s="169" t="s">
        <v>150</v>
      </c>
      <c r="C106" s="170" t="s">
        <v>546</v>
      </c>
      <c r="D106" s="3">
        <v>240.648212</v>
      </c>
      <c r="E106" s="3">
        <v>4.566597</v>
      </c>
      <c r="F106" s="3">
        <v>245.214809</v>
      </c>
    </row>
    <row r="107" spans="1:6" ht="12.75">
      <c r="A107" s="152" t="s">
        <v>51</v>
      </c>
      <c r="B107" s="169" t="s">
        <v>151</v>
      </c>
      <c r="C107" s="170" t="s">
        <v>546</v>
      </c>
      <c r="D107" s="3">
        <v>318.732117</v>
      </c>
      <c r="E107" s="3">
        <v>4.566597</v>
      </c>
      <c r="F107" s="3">
        <v>323.298714</v>
      </c>
    </row>
    <row r="108" spans="1:6" ht="12.75">
      <c r="A108" s="152" t="s">
        <v>52</v>
      </c>
      <c r="B108" s="169" t="s">
        <v>152</v>
      </c>
      <c r="C108" s="170" t="s">
        <v>546</v>
      </c>
      <c r="D108" s="3">
        <v>103.214545</v>
      </c>
      <c r="E108" s="3">
        <v>4.566598</v>
      </c>
      <c r="F108" s="3">
        <v>107.781143</v>
      </c>
    </row>
    <row r="109" spans="1:6" ht="12.75">
      <c r="A109" s="152" t="s">
        <v>54</v>
      </c>
      <c r="B109" s="169" t="s">
        <v>153</v>
      </c>
      <c r="C109" s="170" t="s">
        <v>546</v>
      </c>
      <c r="D109" s="3">
        <v>299.848101</v>
      </c>
      <c r="E109" s="3">
        <v>4.566597</v>
      </c>
      <c r="F109" s="3">
        <v>304.414698</v>
      </c>
    </row>
    <row r="110" spans="1:6" ht="12.75">
      <c r="A110" s="152" t="s">
        <v>56</v>
      </c>
      <c r="B110" s="169" t="s">
        <v>154</v>
      </c>
      <c r="C110" s="170" t="s">
        <v>546</v>
      </c>
      <c r="D110" s="3">
        <v>213.22142800000003</v>
      </c>
      <c r="E110" s="3">
        <v>4.566597</v>
      </c>
      <c r="F110" s="3">
        <v>217.78802500000003</v>
      </c>
    </row>
    <row r="111" spans="1:6" ht="12.75">
      <c r="A111" s="152" t="s">
        <v>57</v>
      </c>
      <c r="B111" s="169" t="s">
        <v>155</v>
      </c>
      <c r="C111" s="170" t="s">
        <v>546</v>
      </c>
      <c r="D111" s="3">
        <v>283.062311</v>
      </c>
      <c r="E111" s="3">
        <v>4.566598</v>
      </c>
      <c r="F111" s="3">
        <v>287.628909</v>
      </c>
    </row>
    <row r="112" spans="1:6" ht="12.75">
      <c r="A112" s="152" t="s">
        <v>59</v>
      </c>
      <c r="B112" s="169" t="s">
        <v>156</v>
      </c>
      <c r="C112" s="170" t="s">
        <v>546</v>
      </c>
      <c r="D112" s="3">
        <v>301.496706</v>
      </c>
      <c r="E112" s="3">
        <v>4.566597</v>
      </c>
      <c r="F112" s="3">
        <v>306.063303</v>
      </c>
    </row>
    <row r="113" spans="1:6" ht="12.75">
      <c r="A113" s="152" t="s">
        <v>60</v>
      </c>
      <c r="B113" s="169" t="s">
        <v>157</v>
      </c>
      <c r="C113" s="170" t="s">
        <v>546</v>
      </c>
      <c r="D113" s="3">
        <v>233.90392</v>
      </c>
      <c r="E113" s="3">
        <v>4.566597</v>
      </c>
      <c r="F113" s="3">
        <v>238.470517</v>
      </c>
    </row>
    <row r="114" spans="1:6" ht="12.75">
      <c r="A114" s="152" t="s">
        <v>61</v>
      </c>
      <c r="B114" s="169" t="s">
        <v>158</v>
      </c>
      <c r="C114" s="170" t="s">
        <v>546</v>
      </c>
      <c r="D114" s="3">
        <v>327.274886</v>
      </c>
      <c r="E114" s="3">
        <v>4.566598</v>
      </c>
      <c r="F114" s="3">
        <v>331.841484</v>
      </c>
    </row>
    <row r="115" spans="1:6" ht="12.75">
      <c r="A115" s="152" t="s">
        <v>62</v>
      </c>
      <c r="B115" s="169" t="s">
        <v>159</v>
      </c>
      <c r="C115" s="170" t="s">
        <v>546</v>
      </c>
      <c r="D115" s="3">
        <v>117.152747</v>
      </c>
      <c r="E115" s="3">
        <v>4.566597</v>
      </c>
      <c r="F115" s="3">
        <v>121.719344</v>
      </c>
    </row>
    <row r="116" spans="1:6" ht="12.75">
      <c r="A116" s="152" t="s">
        <v>64</v>
      </c>
      <c r="B116" s="169" t="s">
        <v>160</v>
      </c>
      <c r="C116" s="170" t="s">
        <v>546</v>
      </c>
      <c r="D116" s="3">
        <v>270.17322</v>
      </c>
      <c r="E116" s="3">
        <v>4.566597</v>
      </c>
      <c r="F116" s="3">
        <v>274.739817</v>
      </c>
    </row>
    <row r="117" spans="1:6" ht="12.75">
      <c r="A117" s="152" t="s">
        <v>66</v>
      </c>
      <c r="B117" s="169" t="s">
        <v>161</v>
      </c>
      <c r="C117" s="170" t="s">
        <v>546</v>
      </c>
      <c r="D117" s="3">
        <v>173.804792</v>
      </c>
      <c r="E117" s="3">
        <v>4.566598</v>
      </c>
      <c r="F117" s="3">
        <v>178.37139</v>
      </c>
    </row>
    <row r="118" spans="1:6" ht="12.75">
      <c r="A118" s="152" t="s">
        <v>68</v>
      </c>
      <c r="B118" s="169" t="s">
        <v>162</v>
      </c>
      <c r="C118" s="170" t="s">
        <v>546</v>
      </c>
      <c r="D118" s="3">
        <v>304.04455</v>
      </c>
      <c r="E118" s="3">
        <v>4.566597</v>
      </c>
      <c r="F118" s="3">
        <v>308.611147</v>
      </c>
    </row>
    <row r="119" spans="1:6" ht="12.75">
      <c r="A119" s="152" t="s">
        <v>69</v>
      </c>
      <c r="B119" s="169" t="s">
        <v>591</v>
      </c>
      <c r="C119" s="170" t="s">
        <v>546</v>
      </c>
      <c r="D119" s="3">
        <v>219.965719</v>
      </c>
      <c r="E119" s="3">
        <v>4.566597</v>
      </c>
      <c r="F119" s="3">
        <v>224.532316</v>
      </c>
    </row>
    <row r="120" spans="1:6" ht="12.75">
      <c r="A120" s="152" t="s">
        <v>71</v>
      </c>
      <c r="B120" s="169" t="s">
        <v>163</v>
      </c>
      <c r="C120" s="170" t="s">
        <v>546</v>
      </c>
      <c r="D120" s="3">
        <v>156.869128</v>
      </c>
      <c r="E120" s="3">
        <v>4.566598</v>
      </c>
      <c r="F120" s="3">
        <v>161.435726</v>
      </c>
    </row>
    <row r="121" spans="1:6" ht="12.75">
      <c r="A121" s="152" t="s">
        <v>73</v>
      </c>
      <c r="B121" s="169" t="s">
        <v>164</v>
      </c>
      <c r="C121" s="170" t="s">
        <v>546</v>
      </c>
      <c r="D121" s="3">
        <v>289.956475</v>
      </c>
      <c r="E121" s="3">
        <v>4.566597</v>
      </c>
      <c r="F121" s="3">
        <v>294.523072</v>
      </c>
    </row>
    <row r="122" spans="1:6" ht="12.75">
      <c r="A122" s="152" t="s">
        <v>75</v>
      </c>
      <c r="B122" s="169" t="s">
        <v>165</v>
      </c>
      <c r="C122" s="170" t="s">
        <v>546</v>
      </c>
      <c r="D122" s="3">
        <v>92.42367999999999</v>
      </c>
      <c r="E122" s="3">
        <v>4.566598</v>
      </c>
      <c r="F122" s="3">
        <v>96.990278</v>
      </c>
    </row>
    <row r="123" spans="1:6" ht="12.75">
      <c r="A123" s="152" t="s">
        <v>76</v>
      </c>
      <c r="B123" s="169" t="s">
        <v>166</v>
      </c>
      <c r="C123" s="170" t="s">
        <v>546</v>
      </c>
      <c r="D123" s="3">
        <v>256.534765</v>
      </c>
      <c r="E123" s="3">
        <v>4.566597</v>
      </c>
      <c r="F123" s="3">
        <v>261.101362</v>
      </c>
    </row>
    <row r="124" spans="1:6" ht="12.75">
      <c r="A124" s="152" t="s">
        <v>78</v>
      </c>
      <c r="B124" s="169" t="s">
        <v>167</v>
      </c>
      <c r="C124" s="170" t="s">
        <v>546</v>
      </c>
      <c r="D124" s="3">
        <v>260.731212</v>
      </c>
      <c r="E124" s="3">
        <v>4.566597</v>
      </c>
      <c r="F124" s="3">
        <v>265.29780900000003</v>
      </c>
    </row>
    <row r="125" spans="1:6" ht="12.75">
      <c r="A125" s="152" t="s">
        <v>80</v>
      </c>
      <c r="B125" s="169" t="s">
        <v>168</v>
      </c>
      <c r="C125" s="170" t="s">
        <v>546</v>
      </c>
      <c r="D125" s="3">
        <v>236.901384</v>
      </c>
      <c r="E125" s="3">
        <v>4.566598</v>
      </c>
      <c r="F125" s="3">
        <v>241.467982</v>
      </c>
    </row>
    <row r="126" spans="1:6" ht="12.75">
      <c r="A126" s="152" t="s">
        <v>82</v>
      </c>
      <c r="B126" s="169" t="s">
        <v>169</v>
      </c>
      <c r="C126" s="170" t="s">
        <v>546</v>
      </c>
      <c r="D126" s="3">
        <v>319.181735</v>
      </c>
      <c r="E126" s="3">
        <v>4.566597</v>
      </c>
      <c r="F126" s="3">
        <v>323.748332</v>
      </c>
    </row>
    <row r="127" spans="1:6" ht="12.75">
      <c r="A127" s="152" t="s">
        <v>84</v>
      </c>
      <c r="B127" s="169" t="s">
        <v>170</v>
      </c>
      <c r="C127" s="170" t="s">
        <v>546</v>
      </c>
      <c r="D127" s="3">
        <v>156.719255</v>
      </c>
      <c r="E127" s="3">
        <v>4.566597</v>
      </c>
      <c r="F127" s="3">
        <v>161.285852</v>
      </c>
    </row>
    <row r="128" spans="1:6" ht="12.75">
      <c r="A128" s="152" t="s">
        <v>86</v>
      </c>
      <c r="B128" s="169" t="s">
        <v>171</v>
      </c>
      <c r="C128" s="170" t="s">
        <v>546</v>
      </c>
      <c r="D128" s="3">
        <v>327.874379</v>
      </c>
      <c r="E128" s="3">
        <v>4.566598</v>
      </c>
      <c r="F128" s="3">
        <v>332.440977</v>
      </c>
    </row>
    <row r="129" spans="1:6" ht="12.75">
      <c r="A129" s="152" t="s">
        <v>88</v>
      </c>
      <c r="B129" s="169" t="s">
        <v>172</v>
      </c>
      <c r="C129" s="170" t="s">
        <v>546</v>
      </c>
      <c r="D129" s="3">
        <v>252.18844400000003</v>
      </c>
      <c r="E129" s="3">
        <v>4.566597</v>
      </c>
      <c r="F129" s="3">
        <v>256.755041</v>
      </c>
    </row>
    <row r="130" spans="1:6" ht="12.75">
      <c r="A130" s="152" t="s">
        <v>90</v>
      </c>
      <c r="B130" s="169" t="s">
        <v>173</v>
      </c>
      <c r="C130" s="170" t="s">
        <v>546</v>
      </c>
      <c r="D130" s="3">
        <v>151.773442</v>
      </c>
      <c r="E130" s="3">
        <v>4.566597</v>
      </c>
      <c r="F130" s="3">
        <v>156.340039</v>
      </c>
    </row>
    <row r="131" spans="1:6" ht="12.75">
      <c r="A131" s="152" t="s">
        <v>92</v>
      </c>
      <c r="B131" s="169" t="s">
        <v>174</v>
      </c>
      <c r="C131" s="170" t="s">
        <v>546</v>
      </c>
      <c r="D131" s="3">
        <v>314.835416</v>
      </c>
      <c r="E131" s="3">
        <v>4.566598</v>
      </c>
      <c r="F131" s="3">
        <v>319.402014</v>
      </c>
    </row>
    <row r="132" spans="1:6" ht="12.75">
      <c r="A132" s="152" t="s">
        <v>94</v>
      </c>
      <c r="B132" s="169" t="s">
        <v>175</v>
      </c>
      <c r="C132" s="170" t="s">
        <v>546</v>
      </c>
      <c r="D132" s="3">
        <v>171.107076</v>
      </c>
      <c r="E132" s="3">
        <v>4.566597</v>
      </c>
      <c r="F132" s="3">
        <v>175.673673</v>
      </c>
    </row>
    <row r="133" spans="1:6" ht="12.75">
      <c r="A133" s="152" t="s">
        <v>96</v>
      </c>
      <c r="B133" s="169" t="s">
        <v>176</v>
      </c>
      <c r="C133" s="170" t="s">
        <v>546</v>
      </c>
      <c r="D133" s="3">
        <v>107.560867</v>
      </c>
      <c r="E133" s="3">
        <v>4.566597</v>
      </c>
      <c r="F133" s="3">
        <v>112.127464</v>
      </c>
    </row>
    <row r="134" spans="1:6" ht="12.75">
      <c r="A134" s="152" t="s">
        <v>98</v>
      </c>
      <c r="B134" s="169" t="s">
        <v>592</v>
      </c>
      <c r="C134" s="170" t="s">
        <v>546</v>
      </c>
      <c r="D134" s="3">
        <v>168.109614</v>
      </c>
      <c r="E134" s="3">
        <v>4.566598</v>
      </c>
      <c r="F134" s="3">
        <v>172.676212</v>
      </c>
    </row>
    <row r="135" spans="1:6" ht="12.75">
      <c r="A135" s="152" t="s">
        <v>100</v>
      </c>
      <c r="B135" s="169" t="s">
        <v>177</v>
      </c>
      <c r="C135" s="170" t="s">
        <v>546</v>
      </c>
      <c r="D135" s="3">
        <v>238.99960800000002</v>
      </c>
      <c r="E135" s="3">
        <v>4.566597</v>
      </c>
      <c r="F135" s="3">
        <v>243.56620500000002</v>
      </c>
    </row>
    <row r="136" spans="1:6" ht="12.75">
      <c r="A136" s="152" t="s">
        <v>102</v>
      </c>
      <c r="B136" s="169" t="s">
        <v>178</v>
      </c>
      <c r="C136" s="170" t="s">
        <v>546</v>
      </c>
      <c r="D136" s="3">
        <v>270.922585</v>
      </c>
      <c r="E136" s="3">
        <v>4.566597</v>
      </c>
      <c r="F136" s="3">
        <v>275.489182</v>
      </c>
    </row>
    <row r="137" spans="1:6" ht="12.75">
      <c r="A137" s="152" t="s">
        <v>104</v>
      </c>
      <c r="B137" s="169" t="s">
        <v>179</v>
      </c>
      <c r="C137" s="170" t="s">
        <v>546</v>
      </c>
      <c r="D137" s="3">
        <v>244.84466</v>
      </c>
      <c r="E137" s="3">
        <v>4.566598</v>
      </c>
      <c r="F137" s="3">
        <v>249.41125800000003</v>
      </c>
    </row>
    <row r="138" spans="1:6" ht="12.75">
      <c r="A138" s="152" t="s">
        <v>106</v>
      </c>
      <c r="B138" s="169" t="s">
        <v>180</v>
      </c>
      <c r="C138" s="170" t="s">
        <v>546</v>
      </c>
      <c r="D138" s="3">
        <v>335.817655</v>
      </c>
      <c r="E138" s="3">
        <v>4.566597</v>
      </c>
      <c r="F138" s="3">
        <v>340.384252</v>
      </c>
    </row>
    <row r="139" spans="1:6" ht="12.75">
      <c r="A139" s="152" t="s">
        <v>108</v>
      </c>
      <c r="B139" s="169" t="s">
        <v>260</v>
      </c>
      <c r="C139" s="170" t="s">
        <v>546</v>
      </c>
      <c r="D139" s="3">
        <v>234.80316</v>
      </c>
      <c r="E139" s="3">
        <v>4.566598</v>
      </c>
      <c r="F139" s="3">
        <v>239.36975800000002</v>
      </c>
    </row>
    <row r="140" spans="1:6" ht="12.75">
      <c r="A140" s="152" t="s">
        <v>110</v>
      </c>
      <c r="B140" s="169" t="s">
        <v>593</v>
      </c>
      <c r="C140" s="170" t="s">
        <v>546</v>
      </c>
      <c r="D140" s="3">
        <v>239.59910000000005</v>
      </c>
      <c r="E140" s="3">
        <v>4.566597</v>
      </c>
      <c r="F140" s="3">
        <v>244.165697</v>
      </c>
    </row>
    <row r="141" spans="1:6" ht="12.75">
      <c r="A141" s="152" t="s">
        <v>111</v>
      </c>
      <c r="B141" s="169" t="s">
        <v>181</v>
      </c>
      <c r="C141" s="170" t="s">
        <v>546</v>
      </c>
      <c r="D141" s="3">
        <v>336.632814</v>
      </c>
      <c r="E141" s="3">
        <v>4.566597</v>
      </c>
      <c r="F141" s="3">
        <v>341.199411</v>
      </c>
    </row>
    <row r="142" spans="1:6" ht="12.75">
      <c r="A142" s="152" t="s">
        <v>113</v>
      </c>
      <c r="B142" s="169" t="s">
        <v>182</v>
      </c>
      <c r="C142" s="170" t="s">
        <v>546</v>
      </c>
      <c r="D142" s="3">
        <v>205.428026</v>
      </c>
      <c r="E142" s="3">
        <v>4.566598</v>
      </c>
      <c r="F142" s="3">
        <v>209.99462400000002</v>
      </c>
    </row>
    <row r="143" spans="1:6" ht="12.75">
      <c r="A143" s="152" t="s">
        <v>115</v>
      </c>
      <c r="B143" s="169" t="s">
        <v>183</v>
      </c>
      <c r="C143" s="170" t="s">
        <v>546</v>
      </c>
      <c r="D143" s="3">
        <v>389.472237</v>
      </c>
      <c r="E143" s="3">
        <v>4.566597</v>
      </c>
      <c r="F143" s="3">
        <v>394.038834</v>
      </c>
    </row>
    <row r="144" spans="1:6" ht="12.75">
      <c r="A144" s="152" t="s">
        <v>117</v>
      </c>
      <c r="B144" s="169" t="s">
        <v>594</v>
      </c>
      <c r="C144" s="170" t="s">
        <v>546</v>
      </c>
      <c r="D144" s="3">
        <v>276.168146</v>
      </c>
      <c r="E144" s="3">
        <v>4.566597</v>
      </c>
      <c r="F144" s="3">
        <v>280.734743</v>
      </c>
    </row>
    <row r="145" spans="1:6" ht="12.75">
      <c r="A145" s="152" t="s">
        <v>119</v>
      </c>
      <c r="B145" s="169" t="s">
        <v>595</v>
      </c>
      <c r="C145" s="170" t="s">
        <v>546</v>
      </c>
      <c r="D145" s="3">
        <v>326.375647</v>
      </c>
      <c r="E145" s="3">
        <v>4.566598</v>
      </c>
      <c r="F145" s="3">
        <v>330.94224500000007</v>
      </c>
    </row>
    <row r="146" spans="1:6" ht="12.75">
      <c r="A146" s="152" t="s">
        <v>121</v>
      </c>
      <c r="B146" s="169" t="s">
        <v>184</v>
      </c>
      <c r="C146" s="170" t="s">
        <v>546</v>
      </c>
      <c r="D146" s="3">
        <v>288.008123</v>
      </c>
      <c r="E146" s="3">
        <v>4.566597</v>
      </c>
      <c r="F146" s="3">
        <v>292.57472</v>
      </c>
    </row>
    <row r="147" spans="1:6" ht="12.75">
      <c r="A147" s="152" t="s">
        <v>123</v>
      </c>
      <c r="B147" s="169" t="s">
        <v>185</v>
      </c>
      <c r="C147" s="170" t="s">
        <v>546</v>
      </c>
      <c r="D147" s="3">
        <v>91.37456700000001</v>
      </c>
      <c r="E147" s="3">
        <v>4.566597</v>
      </c>
      <c r="F147" s="3">
        <v>95.94116400000001</v>
      </c>
    </row>
    <row r="148" spans="1:6" ht="12.75">
      <c r="A148" s="152" t="s">
        <v>186</v>
      </c>
      <c r="B148" s="169" t="s">
        <v>187</v>
      </c>
      <c r="C148" s="170" t="s">
        <v>546</v>
      </c>
      <c r="D148" s="3">
        <v>184.445786</v>
      </c>
      <c r="E148" s="3">
        <v>4.566598</v>
      </c>
      <c r="F148" s="3">
        <v>189.012384</v>
      </c>
    </row>
    <row r="149" spans="1:6" ht="12.75">
      <c r="A149" s="152" t="s">
        <v>188</v>
      </c>
      <c r="B149" s="169" t="s">
        <v>596</v>
      </c>
      <c r="C149" s="170" t="s">
        <v>546</v>
      </c>
      <c r="D149" s="3">
        <v>254.28666900000002</v>
      </c>
      <c r="E149" s="3">
        <v>4.566597</v>
      </c>
      <c r="F149" s="3">
        <v>258.853266</v>
      </c>
    </row>
    <row r="150" spans="1:6" ht="12.75">
      <c r="A150" s="152" t="s">
        <v>189</v>
      </c>
      <c r="B150" s="169" t="s">
        <v>190</v>
      </c>
      <c r="C150" s="170" t="s">
        <v>546</v>
      </c>
      <c r="D150" s="3">
        <v>298.049624</v>
      </c>
      <c r="E150" s="3">
        <v>4.566597</v>
      </c>
      <c r="F150" s="3">
        <v>302.616221</v>
      </c>
    </row>
    <row r="151" spans="1:6" ht="12.75">
      <c r="A151" s="152" t="s">
        <v>191</v>
      </c>
      <c r="B151" s="169" t="s">
        <v>192</v>
      </c>
      <c r="C151" s="170" t="s">
        <v>546</v>
      </c>
      <c r="D151" s="3">
        <v>314.385795</v>
      </c>
      <c r="E151" s="3">
        <v>4.566598</v>
      </c>
      <c r="F151" s="3">
        <v>318.95239300000003</v>
      </c>
    </row>
    <row r="152" spans="1:6" ht="12.75">
      <c r="A152" s="152" t="s">
        <v>193</v>
      </c>
      <c r="B152" s="169" t="s">
        <v>597</v>
      </c>
      <c r="C152" s="170" t="s">
        <v>546</v>
      </c>
      <c r="D152" s="3">
        <v>468.247471</v>
      </c>
      <c r="E152" s="3">
        <v>4.566597</v>
      </c>
      <c r="F152" s="3">
        <v>472.8140680000001</v>
      </c>
    </row>
    <row r="153" spans="1:6" ht="12.75">
      <c r="A153" s="152" t="s">
        <v>195</v>
      </c>
      <c r="B153" s="169" t="s">
        <v>598</v>
      </c>
      <c r="C153" s="170" t="s">
        <v>546</v>
      </c>
      <c r="D153" s="3">
        <v>726.329014</v>
      </c>
      <c r="E153" s="3">
        <v>4.566597</v>
      </c>
      <c r="F153" s="3">
        <v>730.895611</v>
      </c>
    </row>
    <row r="154" spans="1:6" ht="12.75">
      <c r="A154" s="152" t="s">
        <v>196</v>
      </c>
      <c r="B154" s="169" t="s">
        <v>194</v>
      </c>
      <c r="C154" s="170" t="s">
        <v>546</v>
      </c>
      <c r="D154" s="3">
        <v>423.463</v>
      </c>
      <c r="E154" s="3">
        <v>4.566598</v>
      </c>
      <c r="F154" s="3">
        <v>428.0295980000001</v>
      </c>
    </row>
    <row r="155" spans="1:6" ht="12.75">
      <c r="A155" s="152" t="s">
        <v>197</v>
      </c>
      <c r="B155" s="169" t="s">
        <v>198</v>
      </c>
      <c r="C155" s="170" t="s">
        <v>546</v>
      </c>
      <c r="D155" s="3">
        <v>677.348093</v>
      </c>
      <c r="E155" s="3">
        <v>4.566597</v>
      </c>
      <c r="F155" s="3">
        <v>681.91469</v>
      </c>
    </row>
    <row r="156" spans="1:6" ht="12.75" customHeight="1">
      <c r="A156" s="161"/>
      <c r="B156" s="162" t="s">
        <v>561</v>
      </c>
      <c r="C156" s="128" t="s">
        <v>555</v>
      </c>
      <c r="D156" s="133">
        <f>SUM(D76:D155)</f>
        <v>20777.801682</v>
      </c>
      <c r="E156" s="133">
        <f>SUM(E76:E155)</f>
        <v>365.327788</v>
      </c>
      <c r="F156" s="133">
        <f>SUM(F76:F155)</f>
        <v>21143.12947</v>
      </c>
    </row>
    <row r="157" spans="1:6" ht="12.75">
      <c r="A157" s="153" t="s">
        <v>3</v>
      </c>
      <c r="B157" s="169" t="s">
        <v>199</v>
      </c>
      <c r="C157" s="170" t="s">
        <v>547</v>
      </c>
      <c r="D157" s="3">
        <v>159.14101399999998</v>
      </c>
      <c r="E157" s="3">
        <v>4.566598</v>
      </c>
      <c r="F157" s="3">
        <v>163.70761199999998</v>
      </c>
    </row>
    <row r="158" spans="1:6" ht="12.75">
      <c r="A158" s="152" t="s">
        <v>5</v>
      </c>
      <c r="B158" s="169" t="s">
        <v>200</v>
      </c>
      <c r="C158" s="170" t="s">
        <v>547</v>
      </c>
      <c r="D158" s="3">
        <v>186.118179</v>
      </c>
      <c r="E158" s="3">
        <v>4.566597</v>
      </c>
      <c r="F158" s="3">
        <v>190.684776</v>
      </c>
    </row>
    <row r="159" spans="1:6" ht="12.75">
      <c r="A159" s="152" t="s">
        <v>7</v>
      </c>
      <c r="B159" s="169" t="s">
        <v>201</v>
      </c>
      <c r="C159" s="170" t="s">
        <v>547</v>
      </c>
      <c r="D159" s="3">
        <v>305.243535</v>
      </c>
      <c r="E159" s="3">
        <v>4.566597</v>
      </c>
      <c r="F159" s="3">
        <v>309.810132</v>
      </c>
    </row>
    <row r="160" spans="1:6" ht="12.75">
      <c r="A160" s="152" t="s">
        <v>9</v>
      </c>
      <c r="B160" s="169" t="s">
        <v>202</v>
      </c>
      <c r="C160" s="170" t="s">
        <v>547</v>
      </c>
      <c r="D160" s="3">
        <v>124.80467</v>
      </c>
      <c r="E160" s="3">
        <v>4.566598</v>
      </c>
      <c r="F160" s="3">
        <v>129.371268</v>
      </c>
    </row>
    <row r="161" spans="1:6" ht="12.75">
      <c r="A161" s="152" t="s">
        <v>10</v>
      </c>
      <c r="B161" s="169" t="s">
        <v>203</v>
      </c>
      <c r="C161" s="170" t="s">
        <v>547</v>
      </c>
      <c r="D161" s="3">
        <v>323.528056</v>
      </c>
      <c r="E161" s="3">
        <v>4.566597</v>
      </c>
      <c r="F161" s="3">
        <v>328.094653</v>
      </c>
    </row>
    <row r="162" spans="1:6" ht="12.75">
      <c r="A162" s="152" t="s">
        <v>11</v>
      </c>
      <c r="B162" s="169" t="s">
        <v>204</v>
      </c>
      <c r="C162" s="170" t="s">
        <v>547</v>
      </c>
      <c r="D162" s="3">
        <v>200.182465</v>
      </c>
      <c r="E162" s="3">
        <v>4.566597</v>
      </c>
      <c r="F162" s="3">
        <v>204.749062</v>
      </c>
    </row>
    <row r="163" spans="1:6" ht="12.75">
      <c r="A163" s="152" t="s">
        <v>12</v>
      </c>
      <c r="B163" s="169" t="s">
        <v>205</v>
      </c>
      <c r="C163" s="170" t="s">
        <v>547</v>
      </c>
      <c r="D163" s="3">
        <v>286.959013</v>
      </c>
      <c r="E163" s="3">
        <v>4.566598</v>
      </c>
      <c r="F163" s="3">
        <v>291.525611</v>
      </c>
    </row>
    <row r="164" spans="1:6" ht="12.75">
      <c r="A164" s="152" t="s">
        <v>13</v>
      </c>
      <c r="B164" s="169" t="s">
        <v>206</v>
      </c>
      <c r="C164" s="170" t="s">
        <v>547</v>
      </c>
      <c r="D164" s="3">
        <v>320.680467</v>
      </c>
      <c r="E164" s="3">
        <v>4.566597</v>
      </c>
      <c r="F164" s="3">
        <v>325.247064</v>
      </c>
    </row>
    <row r="165" spans="1:6" ht="12.75">
      <c r="A165" s="152" t="s">
        <v>15</v>
      </c>
      <c r="B165" s="169" t="s">
        <v>207</v>
      </c>
      <c r="C165" s="170" t="s">
        <v>547</v>
      </c>
      <c r="D165" s="3">
        <v>248.14186899999999</v>
      </c>
      <c r="E165" s="3">
        <v>4.566597</v>
      </c>
      <c r="F165" s="3">
        <v>252.708466</v>
      </c>
    </row>
    <row r="166" spans="1:6" ht="12.75">
      <c r="A166" s="152" t="s">
        <v>17</v>
      </c>
      <c r="B166" s="169" t="s">
        <v>599</v>
      </c>
      <c r="C166" s="170" t="s">
        <v>547</v>
      </c>
      <c r="D166" s="3">
        <v>159.866592</v>
      </c>
      <c r="E166" s="3">
        <v>4.566598</v>
      </c>
      <c r="F166" s="3">
        <v>164.43319</v>
      </c>
    </row>
    <row r="167" spans="1:6" ht="12.75">
      <c r="A167" s="152" t="s">
        <v>19</v>
      </c>
      <c r="B167" s="169" t="s">
        <v>208</v>
      </c>
      <c r="C167" s="170" t="s">
        <v>547</v>
      </c>
      <c r="D167" s="3">
        <v>209.474599</v>
      </c>
      <c r="E167" s="3">
        <v>4.566597</v>
      </c>
      <c r="F167" s="3">
        <v>214.041196</v>
      </c>
    </row>
    <row r="168" spans="1:6" ht="12.75">
      <c r="A168" s="152" t="s">
        <v>21</v>
      </c>
      <c r="B168" s="169" t="s">
        <v>209</v>
      </c>
      <c r="C168" s="170" t="s">
        <v>547</v>
      </c>
      <c r="D168" s="3">
        <v>157.768367</v>
      </c>
      <c r="E168" s="3">
        <v>4.566597</v>
      </c>
      <c r="F168" s="3">
        <v>162.334964</v>
      </c>
    </row>
    <row r="169" spans="1:6" ht="12.75">
      <c r="A169" s="152" t="s">
        <v>23</v>
      </c>
      <c r="B169" s="169" t="s">
        <v>210</v>
      </c>
      <c r="C169" s="170" t="s">
        <v>547</v>
      </c>
      <c r="D169" s="3">
        <v>235.402652</v>
      </c>
      <c r="E169" s="3">
        <v>4.566598</v>
      </c>
      <c r="F169" s="3">
        <v>239.96925</v>
      </c>
    </row>
    <row r="170" spans="1:6" ht="12.75">
      <c r="A170" s="152" t="s">
        <v>24</v>
      </c>
      <c r="B170" s="169" t="s">
        <v>211</v>
      </c>
      <c r="C170" s="170" t="s">
        <v>547</v>
      </c>
      <c r="D170" s="3">
        <v>271.971699</v>
      </c>
      <c r="E170" s="3">
        <v>4.566597</v>
      </c>
      <c r="F170" s="3">
        <v>276.538296</v>
      </c>
    </row>
    <row r="171" spans="1:6" ht="12.75">
      <c r="A171" s="152" t="s">
        <v>25</v>
      </c>
      <c r="B171" s="169" t="s">
        <v>600</v>
      </c>
      <c r="C171" s="170" t="s">
        <v>547</v>
      </c>
      <c r="D171" s="3">
        <v>210.223965</v>
      </c>
      <c r="E171" s="3">
        <v>4.566597</v>
      </c>
      <c r="F171" s="3">
        <v>214.790562</v>
      </c>
    </row>
    <row r="172" spans="1:6" ht="12.75">
      <c r="A172" s="152" t="s">
        <v>26</v>
      </c>
      <c r="B172" s="169" t="s">
        <v>212</v>
      </c>
      <c r="C172" s="170" t="s">
        <v>547</v>
      </c>
      <c r="D172" s="3">
        <v>318.43237</v>
      </c>
      <c r="E172" s="3">
        <v>4.566598</v>
      </c>
      <c r="F172" s="3">
        <v>322.998968</v>
      </c>
    </row>
    <row r="173" spans="1:6" ht="12.75">
      <c r="A173" s="152" t="s">
        <v>28</v>
      </c>
      <c r="B173" s="169" t="s">
        <v>213</v>
      </c>
      <c r="C173" s="170" t="s">
        <v>547</v>
      </c>
      <c r="D173" s="3">
        <v>203.32980200000003</v>
      </c>
      <c r="E173" s="3">
        <v>4.566597</v>
      </c>
      <c r="F173" s="3">
        <v>207.89639900000003</v>
      </c>
    </row>
    <row r="174" spans="1:6" ht="12.75">
      <c r="A174" s="152" t="s">
        <v>29</v>
      </c>
      <c r="B174" s="169" t="s">
        <v>214</v>
      </c>
      <c r="C174" s="170" t="s">
        <v>547</v>
      </c>
      <c r="D174" s="3">
        <v>318.132624</v>
      </c>
      <c r="E174" s="3">
        <v>4.566598</v>
      </c>
      <c r="F174" s="3">
        <v>322.699222</v>
      </c>
    </row>
    <row r="175" spans="1:6" ht="12.75">
      <c r="A175" s="152" t="s">
        <v>30</v>
      </c>
      <c r="B175" s="169" t="s">
        <v>215</v>
      </c>
      <c r="C175" s="170" t="s">
        <v>547</v>
      </c>
      <c r="D175" s="3">
        <v>190.890331</v>
      </c>
      <c r="E175" s="3">
        <v>4.566597</v>
      </c>
      <c r="F175" s="3">
        <v>195.456928</v>
      </c>
    </row>
    <row r="176" spans="1:6" ht="12.75">
      <c r="A176" s="152" t="s">
        <v>31</v>
      </c>
      <c r="B176" s="169" t="s">
        <v>216</v>
      </c>
      <c r="C176" s="170" t="s">
        <v>547</v>
      </c>
      <c r="D176" s="3">
        <v>147.87673999999998</v>
      </c>
      <c r="E176" s="3">
        <v>4.566597</v>
      </c>
      <c r="F176" s="3">
        <v>152.44333699999999</v>
      </c>
    </row>
    <row r="177" spans="1:6" ht="12.75">
      <c r="A177" s="152" t="s">
        <v>33</v>
      </c>
      <c r="B177" s="169" t="s">
        <v>217</v>
      </c>
      <c r="C177" s="170" t="s">
        <v>547</v>
      </c>
      <c r="D177" s="3">
        <v>191.78957</v>
      </c>
      <c r="E177" s="3">
        <v>4.566598</v>
      </c>
      <c r="F177" s="3">
        <v>196.356168</v>
      </c>
    </row>
    <row r="178" spans="1:6" ht="12.75">
      <c r="A178" s="152" t="s">
        <v>35</v>
      </c>
      <c r="B178" s="169" t="s">
        <v>218</v>
      </c>
      <c r="C178" s="170" t="s">
        <v>547</v>
      </c>
      <c r="D178" s="3">
        <v>172.45593500000004</v>
      </c>
      <c r="E178" s="3">
        <v>4.566597</v>
      </c>
      <c r="F178" s="3">
        <v>177.02253200000004</v>
      </c>
    </row>
    <row r="179" spans="1:6" ht="12.75">
      <c r="A179" s="152" t="s">
        <v>36</v>
      </c>
      <c r="B179" s="169" t="s">
        <v>219</v>
      </c>
      <c r="C179" s="170" t="s">
        <v>547</v>
      </c>
      <c r="D179" s="3">
        <v>343.461184</v>
      </c>
      <c r="E179" s="3">
        <v>4.566597</v>
      </c>
      <c r="F179" s="3">
        <v>348.02778100000006</v>
      </c>
    </row>
    <row r="180" spans="1:6" ht="12.75">
      <c r="A180" s="152" t="s">
        <v>38</v>
      </c>
      <c r="B180" s="169" t="s">
        <v>601</v>
      </c>
      <c r="C180" s="170" t="s">
        <v>547</v>
      </c>
      <c r="D180" s="3">
        <v>312.437445</v>
      </c>
      <c r="E180" s="3">
        <v>4.566598</v>
      </c>
      <c r="F180" s="3">
        <v>317.004043</v>
      </c>
    </row>
    <row r="181" spans="1:6" ht="12.75">
      <c r="A181" s="152" t="s">
        <v>40</v>
      </c>
      <c r="B181" s="169" t="s">
        <v>221</v>
      </c>
      <c r="C181" s="170" t="s">
        <v>547</v>
      </c>
      <c r="D181" s="3">
        <v>197.934368</v>
      </c>
      <c r="E181" s="3">
        <v>4.566597</v>
      </c>
      <c r="F181" s="3">
        <v>202.500965</v>
      </c>
    </row>
    <row r="182" spans="1:6" ht="12.75">
      <c r="A182" s="152" t="s">
        <v>41</v>
      </c>
      <c r="B182" s="169" t="s">
        <v>602</v>
      </c>
      <c r="C182" s="170" t="s">
        <v>547</v>
      </c>
      <c r="D182" s="3">
        <v>298.199496</v>
      </c>
      <c r="E182" s="3">
        <v>4.566597</v>
      </c>
      <c r="F182" s="3">
        <v>302.766093</v>
      </c>
    </row>
    <row r="183" spans="1:6" ht="12.75">
      <c r="A183" s="152" t="s">
        <v>43</v>
      </c>
      <c r="B183" s="169" t="s">
        <v>222</v>
      </c>
      <c r="C183" s="170" t="s">
        <v>547</v>
      </c>
      <c r="D183" s="3">
        <v>166.161263</v>
      </c>
      <c r="E183" s="3">
        <v>4.566598</v>
      </c>
      <c r="F183" s="3">
        <v>170.727861</v>
      </c>
    </row>
    <row r="184" spans="1:6" ht="12.75">
      <c r="A184" s="152" t="s">
        <v>45</v>
      </c>
      <c r="B184" s="169" t="s">
        <v>223</v>
      </c>
      <c r="C184" s="170" t="s">
        <v>547</v>
      </c>
      <c r="D184" s="3">
        <v>267.025885</v>
      </c>
      <c r="E184" s="3">
        <v>4.566597</v>
      </c>
      <c r="F184" s="3">
        <v>271.592482</v>
      </c>
    </row>
    <row r="185" spans="1:6" ht="12.75">
      <c r="A185" s="152" t="s">
        <v>46</v>
      </c>
      <c r="B185" s="169" t="s">
        <v>603</v>
      </c>
      <c r="C185" s="170" t="s">
        <v>547</v>
      </c>
      <c r="D185" s="3">
        <v>264.178294</v>
      </c>
      <c r="E185" s="3">
        <v>4.566597</v>
      </c>
      <c r="F185" s="3">
        <v>268.744891</v>
      </c>
    </row>
    <row r="186" spans="1:6" ht="12.75">
      <c r="A186" s="152" t="s">
        <v>47</v>
      </c>
      <c r="B186" s="169" t="s">
        <v>224</v>
      </c>
      <c r="C186" s="170" t="s">
        <v>547</v>
      </c>
      <c r="D186" s="3">
        <v>219.36622599999998</v>
      </c>
      <c r="E186" s="3">
        <v>4.566598</v>
      </c>
      <c r="F186" s="3">
        <v>223.932824</v>
      </c>
    </row>
    <row r="187" spans="1:6" ht="12.75">
      <c r="A187" s="152" t="s">
        <v>49</v>
      </c>
      <c r="B187" s="169" t="s">
        <v>225</v>
      </c>
      <c r="C187" s="170" t="s">
        <v>547</v>
      </c>
      <c r="D187" s="3">
        <v>238.25024200000001</v>
      </c>
      <c r="E187" s="3">
        <v>4.566597</v>
      </c>
      <c r="F187" s="3">
        <v>242.81683900000002</v>
      </c>
    </row>
    <row r="188" spans="1:6" ht="12.75">
      <c r="A188" s="152" t="s">
        <v>51</v>
      </c>
      <c r="B188" s="169" t="s">
        <v>226</v>
      </c>
      <c r="C188" s="170" t="s">
        <v>547</v>
      </c>
      <c r="D188" s="3">
        <v>218.017368</v>
      </c>
      <c r="E188" s="3">
        <v>4.566597</v>
      </c>
      <c r="F188" s="3">
        <v>222.583965</v>
      </c>
    </row>
    <row r="189" spans="1:6" ht="12.75">
      <c r="A189" s="152" t="s">
        <v>52</v>
      </c>
      <c r="B189" s="169" t="s">
        <v>227</v>
      </c>
      <c r="C189" s="170" t="s">
        <v>547</v>
      </c>
      <c r="D189" s="3">
        <v>168.40936</v>
      </c>
      <c r="E189" s="3">
        <v>4.566598</v>
      </c>
      <c r="F189" s="3">
        <v>172.975958</v>
      </c>
    </row>
    <row r="190" spans="1:6" ht="12.75">
      <c r="A190" s="152" t="s">
        <v>54</v>
      </c>
      <c r="B190" s="169" t="s">
        <v>228</v>
      </c>
      <c r="C190" s="170" t="s">
        <v>547</v>
      </c>
      <c r="D190" s="3">
        <v>226.41026399999998</v>
      </c>
      <c r="E190" s="3">
        <v>4.566597</v>
      </c>
      <c r="F190" s="3">
        <v>230.97686099999999</v>
      </c>
    </row>
    <row r="191" spans="1:6" ht="12.75">
      <c r="A191" s="152" t="s">
        <v>56</v>
      </c>
      <c r="B191" s="169" t="s">
        <v>229</v>
      </c>
      <c r="C191" s="170" t="s">
        <v>547</v>
      </c>
      <c r="D191" s="3">
        <v>126.594756</v>
      </c>
      <c r="E191" s="3">
        <v>4.566598</v>
      </c>
      <c r="F191" s="3">
        <v>131.161354</v>
      </c>
    </row>
    <row r="192" spans="1:6" ht="12.75">
      <c r="A192" s="152" t="s">
        <v>57</v>
      </c>
      <c r="B192" s="169" t="s">
        <v>230</v>
      </c>
      <c r="C192" s="170" t="s">
        <v>547</v>
      </c>
      <c r="D192" s="3">
        <v>214.720159</v>
      </c>
      <c r="E192" s="3">
        <v>4.566597</v>
      </c>
      <c r="F192" s="3">
        <v>219.286756</v>
      </c>
    </row>
    <row r="193" spans="1:6" ht="12.75">
      <c r="A193" s="152" t="s">
        <v>59</v>
      </c>
      <c r="B193" s="169" t="s">
        <v>231</v>
      </c>
      <c r="C193" s="170" t="s">
        <v>547</v>
      </c>
      <c r="D193" s="3">
        <v>276.467891</v>
      </c>
      <c r="E193" s="3">
        <v>4.566597</v>
      </c>
      <c r="F193" s="3">
        <v>281.034488</v>
      </c>
    </row>
    <row r="194" spans="1:6" ht="12.75">
      <c r="A194" s="152" t="s">
        <v>60</v>
      </c>
      <c r="B194" s="169" t="s">
        <v>232</v>
      </c>
      <c r="C194" s="170" t="s">
        <v>547</v>
      </c>
      <c r="D194" s="3">
        <v>215.619399</v>
      </c>
      <c r="E194" s="3">
        <v>4.566598</v>
      </c>
      <c r="F194" s="3">
        <v>220.185997</v>
      </c>
    </row>
    <row r="195" spans="1:6" ht="12.75">
      <c r="A195" s="152" t="s">
        <v>61</v>
      </c>
      <c r="B195" s="169" t="s">
        <v>604</v>
      </c>
      <c r="C195" s="170" t="s">
        <v>547</v>
      </c>
      <c r="D195" s="3">
        <v>196.58551</v>
      </c>
      <c r="E195" s="3">
        <v>4.566597</v>
      </c>
      <c r="F195" s="3">
        <v>201.152107</v>
      </c>
    </row>
    <row r="196" spans="1:6" ht="12.75">
      <c r="A196" s="152" t="s">
        <v>62</v>
      </c>
      <c r="B196" s="169" t="s">
        <v>233</v>
      </c>
      <c r="C196" s="170" t="s">
        <v>547</v>
      </c>
      <c r="D196" s="3">
        <v>231.655824</v>
      </c>
      <c r="E196" s="3">
        <v>4.566597</v>
      </c>
      <c r="F196" s="3">
        <v>236.222421</v>
      </c>
    </row>
    <row r="197" spans="1:6" ht="12.75">
      <c r="A197" s="152" t="s">
        <v>64</v>
      </c>
      <c r="B197" s="169" t="s">
        <v>234</v>
      </c>
      <c r="C197" s="170" t="s">
        <v>547</v>
      </c>
      <c r="D197" s="3">
        <v>265.22740699999997</v>
      </c>
      <c r="E197" s="3">
        <v>4.566598</v>
      </c>
      <c r="F197" s="3">
        <v>269.79400499999997</v>
      </c>
    </row>
    <row r="198" spans="1:6" ht="12.75">
      <c r="A198" s="152" t="s">
        <v>66</v>
      </c>
      <c r="B198" s="169" t="s">
        <v>605</v>
      </c>
      <c r="C198" s="170" t="s">
        <v>547</v>
      </c>
      <c r="D198" s="3">
        <v>191.190078</v>
      </c>
      <c r="E198" s="3">
        <v>4.566597</v>
      </c>
      <c r="F198" s="3">
        <v>195.756675</v>
      </c>
    </row>
    <row r="199" spans="1:6" ht="12.75">
      <c r="A199" s="152" t="s">
        <v>68</v>
      </c>
      <c r="B199" s="169" t="s">
        <v>235</v>
      </c>
      <c r="C199" s="170" t="s">
        <v>547</v>
      </c>
      <c r="D199" s="3">
        <v>247.09275700000003</v>
      </c>
      <c r="E199" s="3">
        <v>4.566597</v>
      </c>
      <c r="F199" s="3">
        <v>251.65935400000004</v>
      </c>
    </row>
    <row r="200" spans="1:6" ht="12.75">
      <c r="A200" s="152" t="s">
        <v>69</v>
      </c>
      <c r="B200" s="169" t="s">
        <v>606</v>
      </c>
      <c r="C200" s="170" t="s">
        <v>547</v>
      </c>
      <c r="D200" s="3">
        <v>214.42041300000002</v>
      </c>
      <c r="E200" s="3">
        <v>4.566598</v>
      </c>
      <c r="F200" s="3">
        <v>218.987011</v>
      </c>
    </row>
    <row r="201" spans="1:6" ht="12.75">
      <c r="A201" s="152" t="s">
        <v>71</v>
      </c>
      <c r="B201" s="169" t="s">
        <v>236</v>
      </c>
      <c r="C201" s="170" t="s">
        <v>547</v>
      </c>
      <c r="D201" s="3">
        <v>203.179929</v>
      </c>
      <c r="E201" s="3">
        <v>4.566597</v>
      </c>
      <c r="F201" s="3">
        <v>207.746526</v>
      </c>
    </row>
    <row r="202" spans="1:6" ht="12.75">
      <c r="A202" s="152" t="s">
        <v>73</v>
      </c>
      <c r="B202" s="169" t="s">
        <v>237</v>
      </c>
      <c r="C202" s="170" t="s">
        <v>547</v>
      </c>
      <c r="D202" s="3">
        <v>183.996167</v>
      </c>
      <c r="E202" s="3">
        <v>4.566597</v>
      </c>
      <c r="F202" s="3">
        <v>188.56276400000002</v>
      </c>
    </row>
    <row r="203" spans="1:6" ht="12.75">
      <c r="A203" s="152" t="s">
        <v>75</v>
      </c>
      <c r="B203" s="169" t="s">
        <v>238</v>
      </c>
      <c r="C203" s="170" t="s">
        <v>547</v>
      </c>
      <c r="D203" s="3">
        <v>283.961549</v>
      </c>
      <c r="E203" s="3">
        <v>4.566598</v>
      </c>
      <c r="F203" s="3">
        <v>288.528147</v>
      </c>
    </row>
    <row r="204" spans="1:6" ht="12.75">
      <c r="A204" s="152" t="s">
        <v>76</v>
      </c>
      <c r="B204" s="169" t="s">
        <v>239</v>
      </c>
      <c r="C204" s="170" t="s">
        <v>547</v>
      </c>
      <c r="D204" s="3">
        <v>279.615228</v>
      </c>
      <c r="E204" s="3">
        <v>4.566597</v>
      </c>
      <c r="F204" s="3">
        <v>284.181825</v>
      </c>
    </row>
    <row r="205" spans="1:6" ht="12.75">
      <c r="A205" s="152" t="s">
        <v>78</v>
      </c>
      <c r="B205" s="169" t="s">
        <v>240</v>
      </c>
      <c r="C205" s="170" t="s">
        <v>547</v>
      </c>
      <c r="D205" s="3">
        <v>330.572094</v>
      </c>
      <c r="E205" s="3">
        <v>4.566597</v>
      </c>
      <c r="F205" s="3">
        <v>335.138691</v>
      </c>
    </row>
    <row r="206" spans="1:6" ht="12.75">
      <c r="A206" s="152" t="s">
        <v>80</v>
      </c>
      <c r="B206" s="169" t="s">
        <v>607</v>
      </c>
      <c r="C206" s="170" t="s">
        <v>547</v>
      </c>
      <c r="D206" s="3">
        <v>255.785399</v>
      </c>
      <c r="E206" s="3">
        <v>4.566598</v>
      </c>
      <c r="F206" s="3">
        <v>260.351997</v>
      </c>
    </row>
    <row r="207" spans="1:6" ht="12.75">
      <c r="A207" s="152" t="s">
        <v>82</v>
      </c>
      <c r="B207" s="169" t="s">
        <v>241</v>
      </c>
      <c r="C207" s="170" t="s">
        <v>547</v>
      </c>
      <c r="D207" s="3">
        <v>92.87329899999999</v>
      </c>
      <c r="E207" s="3">
        <v>4.566597</v>
      </c>
      <c r="F207" s="3">
        <v>97.43989599999999</v>
      </c>
    </row>
    <row r="208" spans="1:6" ht="12.75">
      <c r="A208" s="152" t="s">
        <v>84</v>
      </c>
      <c r="B208" s="169" t="s">
        <v>608</v>
      </c>
      <c r="C208" s="170" t="s">
        <v>547</v>
      </c>
      <c r="D208" s="3">
        <v>168.409361</v>
      </c>
      <c r="E208" s="3">
        <v>4.566598</v>
      </c>
      <c r="F208" s="3">
        <v>172.97595900000002</v>
      </c>
    </row>
    <row r="209" spans="1:6" ht="12.75">
      <c r="A209" s="152" t="s">
        <v>86</v>
      </c>
      <c r="B209" s="169" t="s">
        <v>242</v>
      </c>
      <c r="C209" s="170" t="s">
        <v>547</v>
      </c>
      <c r="D209" s="3">
        <v>186.394136</v>
      </c>
      <c r="E209" s="3">
        <v>4.566597</v>
      </c>
      <c r="F209" s="3">
        <v>190.960733</v>
      </c>
    </row>
    <row r="210" spans="1:6" ht="12.75">
      <c r="A210" s="152" t="s">
        <v>88</v>
      </c>
      <c r="B210" s="169" t="s">
        <v>243</v>
      </c>
      <c r="C210" s="170" t="s">
        <v>547</v>
      </c>
      <c r="D210" s="3">
        <v>208.275614</v>
      </c>
      <c r="E210" s="3">
        <v>4.566597</v>
      </c>
      <c r="F210" s="3">
        <v>212.842211</v>
      </c>
    </row>
    <row r="211" spans="1:6" ht="12.75">
      <c r="A211" s="152" t="s">
        <v>90</v>
      </c>
      <c r="B211" s="169" t="s">
        <v>244</v>
      </c>
      <c r="C211" s="170" t="s">
        <v>547</v>
      </c>
      <c r="D211" s="3">
        <v>228.958109</v>
      </c>
      <c r="E211" s="3">
        <v>4.566598</v>
      </c>
      <c r="F211" s="3">
        <v>233.52470700000003</v>
      </c>
    </row>
    <row r="212" spans="1:6" ht="12.75">
      <c r="A212" s="152" t="s">
        <v>92</v>
      </c>
      <c r="B212" s="169" t="s">
        <v>245</v>
      </c>
      <c r="C212" s="170" t="s">
        <v>547</v>
      </c>
      <c r="D212" s="3">
        <v>251.738824</v>
      </c>
      <c r="E212" s="3">
        <v>4.566597</v>
      </c>
      <c r="F212" s="3">
        <v>256.305421</v>
      </c>
    </row>
    <row r="213" spans="1:6" ht="12.75">
      <c r="A213" s="152" t="s">
        <v>94</v>
      </c>
      <c r="B213" s="169" t="s">
        <v>246</v>
      </c>
      <c r="C213" s="170" t="s">
        <v>547</v>
      </c>
      <c r="D213" s="3">
        <v>238.400115</v>
      </c>
      <c r="E213" s="3">
        <v>4.566597</v>
      </c>
      <c r="F213" s="3">
        <v>242.966712</v>
      </c>
    </row>
    <row r="214" spans="1:6" ht="12.75">
      <c r="A214" s="152" t="s">
        <v>96</v>
      </c>
      <c r="B214" s="169" t="s">
        <v>247</v>
      </c>
      <c r="C214" s="170" t="s">
        <v>547</v>
      </c>
      <c r="D214" s="3">
        <v>160.915703</v>
      </c>
      <c r="E214" s="3">
        <v>4.566598</v>
      </c>
      <c r="F214" s="3">
        <v>165.482301</v>
      </c>
    </row>
    <row r="215" spans="1:6" ht="12.75">
      <c r="A215" s="152" t="s">
        <v>98</v>
      </c>
      <c r="B215" s="169" t="s">
        <v>248</v>
      </c>
      <c r="C215" s="170" t="s">
        <v>547</v>
      </c>
      <c r="D215" s="3">
        <v>231.206205</v>
      </c>
      <c r="E215" s="3">
        <v>4.566597</v>
      </c>
      <c r="F215" s="3">
        <v>235.772802</v>
      </c>
    </row>
    <row r="216" spans="1:6" ht="12.75">
      <c r="A216" s="152" t="s">
        <v>100</v>
      </c>
      <c r="B216" s="169" t="s">
        <v>249</v>
      </c>
      <c r="C216" s="170" t="s">
        <v>547</v>
      </c>
      <c r="D216" s="3">
        <v>243.495801</v>
      </c>
      <c r="E216" s="3">
        <v>4.566597</v>
      </c>
      <c r="F216" s="3">
        <v>248.062398</v>
      </c>
    </row>
    <row r="217" spans="1:6" ht="12.75">
      <c r="A217" s="152" t="s">
        <v>102</v>
      </c>
      <c r="B217" s="169" t="s">
        <v>250</v>
      </c>
      <c r="C217" s="170" t="s">
        <v>547</v>
      </c>
      <c r="D217" s="3">
        <v>267.475504</v>
      </c>
      <c r="E217" s="3">
        <v>4.566598</v>
      </c>
      <c r="F217" s="3">
        <v>272.042102</v>
      </c>
    </row>
    <row r="218" spans="1:6" ht="12.75">
      <c r="A218" s="152" t="s">
        <v>104</v>
      </c>
      <c r="B218" s="169" t="s">
        <v>251</v>
      </c>
      <c r="C218" s="170" t="s">
        <v>547</v>
      </c>
      <c r="D218" s="3">
        <v>253.23755599999998</v>
      </c>
      <c r="E218" s="3">
        <v>4.566597</v>
      </c>
      <c r="F218" s="3">
        <v>257.804153</v>
      </c>
    </row>
    <row r="219" spans="1:6" ht="12.75">
      <c r="A219" s="152" t="s">
        <v>106</v>
      </c>
      <c r="B219" s="169" t="s">
        <v>252</v>
      </c>
      <c r="C219" s="170" t="s">
        <v>547</v>
      </c>
      <c r="D219" s="3">
        <v>302.995437</v>
      </c>
      <c r="E219" s="3">
        <v>4.566597</v>
      </c>
      <c r="F219" s="3">
        <v>307.562034</v>
      </c>
    </row>
    <row r="220" spans="1:6" ht="12.75">
      <c r="A220" s="152" t="s">
        <v>108</v>
      </c>
      <c r="B220" s="169" t="s">
        <v>253</v>
      </c>
      <c r="C220" s="170" t="s">
        <v>547</v>
      </c>
      <c r="D220" s="3">
        <v>117.452493</v>
      </c>
      <c r="E220" s="3">
        <v>4.566598</v>
      </c>
      <c r="F220" s="3">
        <v>122.019091</v>
      </c>
    </row>
    <row r="221" spans="1:6" ht="12.75">
      <c r="A221" s="152" t="s">
        <v>110</v>
      </c>
      <c r="B221" s="169" t="s">
        <v>254</v>
      </c>
      <c r="C221" s="170" t="s">
        <v>547</v>
      </c>
      <c r="D221" s="3">
        <v>308.990362</v>
      </c>
      <c r="E221" s="3">
        <v>4.566597</v>
      </c>
      <c r="F221" s="3">
        <v>313.556959</v>
      </c>
    </row>
    <row r="222" spans="1:6" ht="12.75">
      <c r="A222" s="152" t="s">
        <v>111</v>
      </c>
      <c r="B222" s="169" t="s">
        <v>255</v>
      </c>
      <c r="C222" s="170" t="s">
        <v>547</v>
      </c>
      <c r="D222" s="3">
        <v>204.828533</v>
      </c>
      <c r="E222" s="3">
        <v>4.566597</v>
      </c>
      <c r="F222" s="3">
        <v>209.39513</v>
      </c>
    </row>
    <row r="223" spans="1:6" ht="12.75">
      <c r="A223" s="152" t="s">
        <v>113</v>
      </c>
      <c r="B223" s="169" t="s">
        <v>256</v>
      </c>
      <c r="C223" s="170" t="s">
        <v>547</v>
      </c>
      <c r="D223" s="3">
        <v>257.883622</v>
      </c>
      <c r="E223" s="3">
        <v>4.566598</v>
      </c>
      <c r="F223" s="3">
        <v>262.45022</v>
      </c>
    </row>
    <row r="224" spans="1:6" ht="12.75">
      <c r="A224" s="152" t="s">
        <v>115</v>
      </c>
      <c r="B224" s="169" t="s">
        <v>609</v>
      </c>
      <c r="C224" s="170" t="s">
        <v>547</v>
      </c>
      <c r="D224" s="3">
        <v>220.565212</v>
      </c>
      <c r="E224" s="3">
        <v>4.566597</v>
      </c>
      <c r="F224" s="3">
        <v>225.131809</v>
      </c>
    </row>
    <row r="225" spans="1:6" ht="12.75">
      <c r="A225" s="152" t="s">
        <v>117</v>
      </c>
      <c r="B225" s="169" t="s">
        <v>610</v>
      </c>
      <c r="C225" s="170" t="s">
        <v>547</v>
      </c>
      <c r="D225" s="3">
        <v>239.149482</v>
      </c>
      <c r="E225" s="3">
        <v>4.566598</v>
      </c>
      <c r="F225" s="3">
        <v>243.71608</v>
      </c>
    </row>
    <row r="226" spans="1:6" ht="12.75">
      <c r="A226" s="152" t="s">
        <v>119</v>
      </c>
      <c r="B226" s="169" t="s">
        <v>611</v>
      </c>
      <c r="C226" s="170" t="s">
        <v>547</v>
      </c>
      <c r="D226" s="3">
        <v>204.37891300000004</v>
      </c>
      <c r="E226" s="3">
        <v>4.566597</v>
      </c>
      <c r="F226" s="3">
        <v>208.94551</v>
      </c>
    </row>
    <row r="227" spans="1:6" ht="12.75">
      <c r="A227" s="152" t="s">
        <v>121</v>
      </c>
      <c r="B227" s="169" t="s">
        <v>257</v>
      </c>
      <c r="C227" s="170" t="s">
        <v>547</v>
      </c>
      <c r="D227" s="3">
        <v>147.87673999999998</v>
      </c>
      <c r="E227" s="3">
        <v>4.566597</v>
      </c>
      <c r="F227" s="3">
        <v>152.44333699999999</v>
      </c>
    </row>
    <row r="228" spans="1:6" ht="12.75">
      <c r="A228" s="152" t="s">
        <v>123</v>
      </c>
      <c r="B228" s="169" t="s">
        <v>258</v>
      </c>
      <c r="C228" s="170" t="s">
        <v>547</v>
      </c>
      <c r="D228" s="3">
        <v>286.80913799999996</v>
      </c>
      <c r="E228" s="3">
        <v>4.566598</v>
      </c>
      <c r="F228" s="3">
        <v>291.37573599999996</v>
      </c>
    </row>
    <row r="229" spans="1:6" ht="12.75">
      <c r="A229" s="152" t="s">
        <v>186</v>
      </c>
      <c r="B229" s="169" t="s">
        <v>259</v>
      </c>
      <c r="C229" s="170" t="s">
        <v>547</v>
      </c>
      <c r="D229" s="3">
        <v>260.881086</v>
      </c>
      <c r="E229" s="3">
        <v>4.566597</v>
      </c>
      <c r="F229" s="3">
        <v>265.447683</v>
      </c>
    </row>
    <row r="230" spans="1:6" ht="12.75">
      <c r="A230" s="152" t="s">
        <v>188</v>
      </c>
      <c r="B230" s="169" t="s">
        <v>260</v>
      </c>
      <c r="C230" s="170" t="s">
        <v>547</v>
      </c>
      <c r="D230" s="3">
        <v>264.328168</v>
      </c>
      <c r="E230" s="3">
        <v>4.566597</v>
      </c>
      <c r="F230" s="3">
        <v>268.894765</v>
      </c>
    </row>
    <row r="231" spans="1:6" ht="12.75">
      <c r="A231" s="152" t="s">
        <v>189</v>
      </c>
      <c r="B231" s="169" t="s">
        <v>261</v>
      </c>
      <c r="C231" s="170" t="s">
        <v>547</v>
      </c>
      <c r="D231" s="3">
        <v>269.273982</v>
      </c>
      <c r="E231" s="3">
        <v>4.566598</v>
      </c>
      <c r="F231" s="3">
        <v>273.84058</v>
      </c>
    </row>
    <row r="232" spans="1:6" ht="12.75">
      <c r="A232" s="152" t="s">
        <v>191</v>
      </c>
      <c r="B232" s="169" t="s">
        <v>262</v>
      </c>
      <c r="C232" s="170" t="s">
        <v>547</v>
      </c>
      <c r="D232" s="3">
        <v>170.807332</v>
      </c>
      <c r="E232" s="3">
        <v>4.566597</v>
      </c>
      <c r="F232" s="3">
        <v>175.373929</v>
      </c>
    </row>
    <row r="233" spans="1:6" ht="12.75">
      <c r="A233" s="152" t="s">
        <v>193</v>
      </c>
      <c r="B233" s="169" t="s">
        <v>612</v>
      </c>
      <c r="C233" s="170" t="s">
        <v>547</v>
      </c>
      <c r="D233" s="3">
        <v>595.939384</v>
      </c>
      <c r="E233" s="3">
        <v>4.566597</v>
      </c>
      <c r="F233" s="3">
        <v>600.505981</v>
      </c>
    </row>
    <row r="234" spans="1:6" ht="12.75">
      <c r="A234" s="152" t="s">
        <v>195</v>
      </c>
      <c r="B234" s="169" t="s">
        <v>613</v>
      </c>
      <c r="C234" s="170" t="s">
        <v>547</v>
      </c>
      <c r="D234" s="3">
        <v>518.155226</v>
      </c>
      <c r="E234" s="3">
        <v>4.566598</v>
      </c>
      <c r="F234" s="3">
        <v>522.721824</v>
      </c>
    </row>
    <row r="235" spans="1:6" ht="12.75">
      <c r="A235" s="152" t="s">
        <v>196</v>
      </c>
      <c r="B235" s="169" t="s">
        <v>264</v>
      </c>
      <c r="C235" s="170" t="s">
        <v>547</v>
      </c>
      <c r="D235" s="3">
        <v>890.018275</v>
      </c>
      <c r="E235" s="3">
        <v>4.566597</v>
      </c>
      <c r="F235" s="3">
        <v>894.584872</v>
      </c>
    </row>
    <row r="236" spans="1:6" ht="12.75">
      <c r="A236" s="152" t="s">
        <v>197</v>
      </c>
      <c r="B236" s="169" t="s">
        <v>265</v>
      </c>
      <c r="C236" s="170" t="s">
        <v>547</v>
      </c>
      <c r="D236" s="3">
        <v>646.923848</v>
      </c>
      <c r="E236" s="3">
        <v>4.566597</v>
      </c>
      <c r="F236" s="3">
        <v>651.490445</v>
      </c>
    </row>
    <row r="237" spans="1:6" ht="12.75" customHeight="1">
      <c r="A237" s="135"/>
      <c r="B237" s="136" t="s">
        <v>563</v>
      </c>
      <c r="C237" s="127" t="s">
        <v>555</v>
      </c>
      <c r="D237" s="134">
        <f>SUM(D157:D236)</f>
        <v>20017.587928999998</v>
      </c>
      <c r="E237" s="134">
        <f>SUM(E157:E236)</f>
        <v>365.32778800000006</v>
      </c>
      <c r="F237" s="134">
        <f>SUM(F157:F236)</f>
        <v>20382.915716999996</v>
      </c>
    </row>
    <row r="238" spans="1:6" ht="12.75">
      <c r="A238" s="154" t="s">
        <v>3</v>
      </c>
      <c r="B238" s="169" t="s">
        <v>266</v>
      </c>
      <c r="C238" s="170" t="s">
        <v>614</v>
      </c>
      <c r="D238" s="3">
        <v>156.400733</v>
      </c>
      <c r="E238" s="3">
        <v>4.566598</v>
      </c>
      <c r="F238" s="3">
        <v>160.967331</v>
      </c>
    </row>
    <row r="239" spans="1:6" ht="12.75">
      <c r="A239" s="152" t="s">
        <v>5</v>
      </c>
      <c r="B239" s="169" t="s">
        <v>615</v>
      </c>
      <c r="C239" s="170" t="s">
        <v>614</v>
      </c>
      <c r="D239" s="3">
        <v>383.674802</v>
      </c>
      <c r="E239" s="3">
        <v>4.566597</v>
      </c>
      <c r="F239" s="3">
        <v>388.241399</v>
      </c>
    </row>
    <row r="240" spans="1:6" ht="12.75">
      <c r="A240" s="152" t="s">
        <v>7</v>
      </c>
      <c r="B240" s="169" t="s">
        <v>267</v>
      </c>
      <c r="C240" s="170" t="s">
        <v>614</v>
      </c>
      <c r="D240" s="3">
        <v>426.940521</v>
      </c>
      <c r="E240" s="3">
        <v>4.566597</v>
      </c>
      <c r="F240" s="3">
        <v>431.507118</v>
      </c>
    </row>
    <row r="241" spans="1:6" ht="12.75">
      <c r="A241" s="152" t="s">
        <v>9</v>
      </c>
      <c r="B241" s="169" t="s">
        <v>268</v>
      </c>
      <c r="C241" s="170" t="s">
        <v>614</v>
      </c>
      <c r="D241" s="3">
        <v>175.303524</v>
      </c>
      <c r="E241" s="3">
        <v>4.566598</v>
      </c>
      <c r="F241" s="3">
        <v>179.87012199999998</v>
      </c>
    </row>
    <row r="242" spans="1:6" ht="12.75">
      <c r="A242" s="152" t="s">
        <v>10</v>
      </c>
      <c r="B242" s="169" t="s">
        <v>269</v>
      </c>
      <c r="C242" s="170" t="s">
        <v>614</v>
      </c>
      <c r="D242" s="3">
        <v>224.76166</v>
      </c>
      <c r="E242" s="3">
        <v>4.566597</v>
      </c>
      <c r="F242" s="3">
        <v>229.328257</v>
      </c>
    </row>
    <row r="243" spans="1:6" ht="12.75">
      <c r="A243" s="152" t="s">
        <v>11</v>
      </c>
      <c r="B243" s="169" t="s">
        <v>616</v>
      </c>
      <c r="C243" s="170" t="s">
        <v>614</v>
      </c>
      <c r="D243" s="3">
        <v>243.02040499999998</v>
      </c>
      <c r="E243" s="3">
        <v>4.566598</v>
      </c>
      <c r="F243" s="3">
        <v>247.58700299999998</v>
      </c>
    </row>
    <row r="244" spans="1:6" ht="12.75">
      <c r="A244" s="152" t="s">
        <v>12</v>
      </c>
      <c r="B244" s="169" t="s">
        <v>270</v>
      </c>
      <c r="C244" s="170" t="s">
        <v>614</v>
      </c>
      <c r="D244" s="3">
        <v>241.020647</v>
      </c>
      <c r="E244" s="3">
        <v>4.566597</v>
      </c>
      <c r="F244" s="3">
        <v>245.587244</v>
      </c>
    </row>
    <row r="245" spans="1:6" ht="12.75">
      <c r="A245" s="152" t="s">
        <v>13</v>
      </c>
      <c r="B245" s="169" t="s">
        <v>268</v>
      </c>
      <c r="C245" s="170" t="s">
        <v>614</v>
      </c>
      <c r="D245" s="3">
        <v>247.092756</v>
      </c>
      <c r="E245" s="3">
        <v>4.566597</v>
      </c>
      <c r="F245" s="3">
        <v>251.659353</v>
      </c>
    </row>
    <row r="246" spans="1:6" ht="12.75">
      <c r="A246" s="152" t="s">
        <v>15</v>
      </c>
      <c r="B246" s="169" t="s">
        <v>271</v>
      </c>
      <c r="C246" s="170" t="s">
        <v>614</v>
      </c>
      <c r="D246" s="3">
        <v>267.035776</v>
      </c>
      <c r="E246" s="3">
        <v>4.566598</v>
      </c>
      <c r="F246" s="3">
        <v>271.602374</v>
      </c>
    </row>
    <row r="247" spans="1:6" ht="12.75">
      <c r="A247" s="152" t="s">
        <v>17</v>
      </c>
      <c r="B247" s="169" t="s">
        <v>272</v>
      </c>
      <c r="C247" s="170" t="s">
        <v>614</v>
      </c>
      <c r="D247" s="3">
        <v>214.870033</v>
      </c>
      <c r="E247" s="3">
        <v>4.566597</v>
      </c>
      <c r="F247" s="3">
        <v>219.43663</v>
      </c>
    </row>
    <row r="248" spans="1:6" ht="12.75">
      <c r="A248" s="152" t="s">
        <v>19</v>
      </c>
      <c r="B248" s="169" t="s">
        <v>273</v>
      </c>
      <c r="C248" s="170" t="s">
        <v>614</v>
      </c>
      <c r="D248" s="3">
        <v>169.75821800000003</v>
      </c>
      <c r="E248" s="3">
        <v>4.566597</v>
      </c>
      <c r="F248" s="3">
        <v>174.32481500000003</v>
      </c>
    </row>
    <row r="249" spans="1:6" ht="12.75">
      <c r="A249" s="152" t="s">
        <v>21</v>
      </c>
      <c r="B249" s="169" t="s">
        <v>274</v>
      </c>
      <c r="C249" s="170" t="s">
        <v>614</v>
      </c>
      <c r="D249" s="3">
        <v>288.307869</v>
      </c>
      <c r="E249" s="3">
        <v>4.566598</v>
      </c>
      <c r="F249" s="3">
        <v>292.874467</v>
      </c>
    </row>
    <row r="250" spans="1:6" ht="12.75">
      <c r="A250" s="152" t="s">
        <v>23</v>
      </c>
      <c r="B250" s="169" t="s">
        <v>329</v>
      </c>
      <c r="C250" s="170" t="s">
        <v>614</v>
      </c>
      <c r="D250" s="3">
        <v>243.791203</v>
      </c>
      <c r="E250" s="3">
        <v>4.566597</v>
      </c>
      <c r="F250" s="3">
        <v>248.35780000000003</v>
      </c>
    </row>
    <row r="251" spans="1:6" ht="12.75">
      <c r="A251" s="152" t="s">
        <v>24</v>
      </c>
      <c r="B251" s="169" t="s">
        <v>275</v>
      </c>
      <c r="C251" s="170" t="s">
        <v>614</v>
      </c>
      <c r="D251" s="3">
        <v>251.07009</v>
      </c>
      <c r="E251" s="3">
        <v>4.566597</v>
      </c>
      <c r="F251" s="3">
        <v>255.636687</v>
      </c>
    </row>
    <row r="252" spans="1:6" ht="12.75">
      <c r="A252" s="152" t="s">
        <v>25</v>
      </c>
      <c r="B252" s="169" t="s">
        <v>276</v>
      </c>
      <c r="C252" s="170" t="s">
        <v>614</v>
      </c>
      <c r="D252" s="3">
        <v>263.428929</v>
      </c>
      <c r="E252" s="3">
        <v>4.566598</v>
      </c>
      <c r="F252" s="3">
        <v>267.995527</v>
      </c>
    </row>
    <row r="253" spans="1:6" ht="12.75">
      <c r="A253" s="152" t="s">
        <v>26</v>
      </c>
      <c r="B253" s="169" t="s">
        <v>277</v>
      </c>
      <c r="C253" s="170" t="s">
        <v>614</v>
      </c>
      <c r="D253" s="3">
        <v>156.119764</v>
      </c>
      <c r="E253" s="3">
        <v>4.566597</v>
      </c>
      <c r="F253" s="3">
        <v>160.686361</v>
      </c>
    </row>
    <row r="254" spans="1:6" ht="12.75">
      <c r="A254" s="152" t="s">
        <v>28</v>
      </c>
      <c r="B254" s="169" t="s">
        <v>278</v>
      </c>
      <c r="C254" s="170" t="s">
        <v>614</v>
      </c>
      <c r="D254" s="3">
        <v>236.87245800000002</v>
      </c>
      <c r="E254" s="3">
        <v>4.566597</v>
      </c>
      <c r="F254" s="3">
        <v>241.43905500000002</v>
      </c>
    </row>
    <row r="255" spans="1:6" ht="12.75">
      <c r="A255" s="152" t="s">
        <v>29</v>
      </c>
      <c r="B255" s="169" t="s">
        <v>279</v>
      </c>
      <c r="C255" s="170" t="s">
        <v>614</v>
      </c>
      <c r="D255" s="3">
        <v>224.43343700000003</v>
      </c>
      <c r="E255" s="3">
        <v>4.566598</v>
      </c>
      <c r="F255" s="3">
        <v>229.000035</v>
      </c>
    </row>
    <row r="256" spans="1:6" ht="12.75">
      <c r="A256" s="152" t="s">
        <v>30</v>
      </c>
      <c r="B256" s="169" t="s">
        <v>280</v>
      </c>
      <c r="C256" s="170" t="s">
        <v>614</v>
      </c>
      <c r="D256" s="3">
        <v>252.338316</v>
      </c>
      <c r="E256" s="3">
        <v>4.566597</v>
      </c>
      <c r="F256" s="3">
        <v>256.904913</v>
      </c>
    </row>
    <row r="257" spans="1:6" ht="12.75">
      <c r="A257" s="152" t="s">
        <v>31</v>
      </c>
      <c r="B257" s="169" t="s">
        <v>281</v>
      </c>
      <c r="C257" s="170" t="s">
        <v>614</v>
      </c>
      <c r="D257" s="3">
        <v>250.839586</v>
      </c>
      <c r="E257" s="3">
        <v>4.566597</v>
      </c>
      <c r="F257" s="3">
        <v>255.406183</v>
      </c>
    </row>
    <row r="258" spans="1:6" ht="12.75">
      <c r="A258" s="152" t="s">
        <v>33</v>
      </c>
      <c r="B258" s="169" t="s">
        <v>282</v>
      </c>
      <c r="C258" s="170" t="s">
        <v>614</v>
      </c>
      <c r="D258" s="3">
        <v>249.584248</v>
      </c>
      <c r="E258" s="3">
        <v>4.566598</v>
      </c>
      <c r="F258" s="3">
        <v>254.15084600000003</v>
      </c>
    </row>
    <row r="259" spans="1:6" ht="12.75">
      <c r="A259" s="152" t="s">
        <v>35</v>
      </c>
      <c r="B259" s="169" t="s">
        <v>283</v>
      </c>
      <c r="C259" s="170" t="s">
        <v>614</v>
      </c>
      <c r="D259" s="3">
        <v>120.550371</v>
      </c>
      <c r="E259" s="3">
        <v>4.566597</v>
      </c>
      <c r="F259" s="3">
        <v>125.116968</v>
      </c>
    </row>
    <row r="260" spans="1:6" ht="12.75">
      <c r="A260" s="152" t="s">
        <v>36</v>
      </c>
      <c r="B260" s="169" t="s">
        <v>284</v>
      </c>
      <c r="C260" s="170" t="s">
        <v>614</v>
      </c>
      <c r="D260" s="3">
        <v>201.38145100000003</v>
      </c>
      <c r="E260" s="3">
        <v>4.566598</v>
      </c>
      <c r="F260" s="3">
        <v>205.948049</v>
      </c>
    </row>
    <row r="261" spans="1:6" ht="12.75">
      <c r="A261" s="152" t="s">
        <v>38</v>
      </c>
      <c r="B261" s="169" t="s">
        <v>285</v>
      </c>
      <c r="C261" s="170" t="s">
        <v>614</v>
      </c>
      <c r="D261" s="3">
        <v>207.825995</v>
      </c>
      <c r="E261" s="3">
        <v>4.566597</v>
      </c>
      <c r="F261" s="3">
        <v>212.392592</v>
      </c>
    </row>
    <row r="262" spans="1:6" ht="12.75">
      <c r="A262" s="152" t="s">
        <v>40</v>
      </c>
      <c r="B262" s="169" t="s">
        <v>286</v>
      </c>
      <c r="C262" s="170" t="s">
        <v>614</v>
      </c>
      <c r="D262" s="3">
        <v>95.869563</v>
      </c>
      <c r="E262" s="3">
        <v>4.566597</v>
      </c>
      <c r="F262" s="3">
        <v>100.43616</v>
      </c>
    </row>
    <row r="263" spans="1:6" ht="12.75">
      <c r="A263" s="152" t="s">
        <v>41</v>
      </c>
      <c r="B263" s="169" t="s">
        <v>617</v>
      </c>
      <c r="C263" s="170" t="s">
        <v>614</v>
      </c>
      <c r="D263" s="3">
        <v>223.114554</v>
      </c>
      <c r="E263" s="3">
        <v>4.566598</v>
      </c>
      <c r="F263" s="3">
        <v>227.681152</v>
      </c>
    </row>
    <row r="264" spans="1:6" ht="12.75">
      <c r="A264" s="152" t="s">
        <v>43</v>
      </c>
      <c r="B264" s="169" t="s">
        <v>287</v>
      </c>
      <c r="C264" s="170" t="s">
        <v>614</v>
      </c>
      <c r="D264" s="3">
        <v>214.420414</v>
      </c>
      <c r="E264" s="3">
        <v>4.566597</v>
      </c>
      <c r="F264" s="3">
        <v>218.987011</v>
      </c>
    </row>
    <row r="265" spans="1:6" ht="12.75">
      <c r="A265" s="152" t="s">
        <v>45</v>
      </c>
      <c r="B265" s="169" t="s">
        <v>618</v>
      </c>
      <c r="C265" s="170" t="s">
        <v>614</v>
      </c>
      <c r="D265" s="3">
        <v>206.92675600000004</v>
      </c>
      <c r="E265" s="3">
        <v>4.566597</v>
      </c>
      <c r="F265" s="3">
        <v>211.49335300000004</v>
      </c>
    </row>
    <row r="266" spans="1:6" ht="12.75">
      <c r="A266" s="152" t="s">
        <v>46</v>
      </c>
      <c r="B266" s="169" t="s">
        <v>288</v>
      </c>
      <c r="C266" s="170" t="s">
        <v>614</v>
      </c>
      <c r="D266" s="3">
        <v>340.840203</v>
      </c>
      <c r="E266" s="3">
        <v>4.566598</v>
      </c>
      <c r="F266" s="3">
        <v>345.406801</v>
      </c>
    </row>
    <row r="267" spans="1:6" ht="12.75">
      <c r="A267" s="152" t="s">
        <v>47</v>
      </c>
      <c r="B267" s="169" t="s">
        <v>619</v>
      </c>
      <c r="C267" s="170" t="s">
        <v>614</v>
      </c>
      <c r="D267" s="3">
        <v>218.92035500000003</v>
      </c>
      <c r="E267" s="3">
        <v>4.566597</v>
      </c>
      <c r="F267" s="3">
        <v>223.48695200000003</v>
      </c>
    </row>
    <row r="268" spans="1:6" ht="12.75">
      <c r="A268" s="152" t="s">
        <v>49</v>
      </c>
      <c r="B268" s="169" t="s">
        <v>289</v>
      </c>
      <c r="C268" s="170" t="s">
        <v>614</v>
      </c>
      <c r="D268" s="3">
        <v>291.155459</v>
      </c>
      <c r="E268" s="3">
        <v>4.566597</v>
      </c>
      <c r="F268" s="3">
        <v>295.722056</v>
      </c>
    </row>
    <row r="269" spans="1:6" ht="12.75">
      <c r="A269" s="152" t="s">
        <v>51</v>
      </c>
      <c r="B269" s="169" t="s">
        <v>290</v>
      </c>
      <c r="C269" s="170" t="s">
        <v>614</v>
      </c>
      <c r="D269" s="3">
        <v>188.941979</v>
      </c>
      <c r="E269" s="3">
        <v>4.566598</v>
      </c>
      <c r="F269" s="3">
        <v>193.508577</v>
      </c>
    </row>
    <row r="270" spans="1:6" ht="12.75">
      <c r="A270" s="152" t="s">
        <v>52</v>
      </c>
      <c r="B270" s="169" t="s">
        <v>291</v>
      </c>
      <c r="C270" s="170" t="s">
        <v>614</v>
      </c>
      <c r="D270" s="3">
        <v>330.61930500000005</v>
      </c>
      <c r="E270" s="3">
        <v>4.566597</v>
      </c>
      <c r="F270" s="3">
        <v>335.185902</v>
      </c>
    </row>
    <row r="271" spans="1:6" ht="12.75">
      <c r="A271" s="152" t="s">
        <v>54</v>
      </c>
      <c r="B271" s="169" t="s">
        <v>292</v>
      </c>
      <c r="C271" s="170" t="s">
        <v>614</v>
      </c>
      <c r="D271" s="3">
        <v>167.214721</v>
      </c>
      <c r="E271" s="3">
        <v>4.566597</v>
      </c>
      <c r="F271" s="3">
        <v>171.781318</v>
      </c>
    </row>
    <row r="272" spans="1:6" ht="12.75">
      <c r="A272" s="152" t="s">
        <v>56</v>
      </c>
      <c r="B272" s="169" t="s">
        <v>293</v>
      </c>
      <c r="C272" s="170" t="s">
        <v>614</v>
      </c>
      <c r="D272" s="3">
        <v>194.936906</v>
      </c>
      <c r="E272" s="3">
        <v>4.566598</v>
      </c>
      <c r="F272" s="3">
        <v>199.503504</v>
      </c>
    </row>
    <row r="273" spans="1:6" ht="12.75">
      <c r="A273" s="152" t="s">
        <v>57</v>
      </c>
      <c r="B273" s="169" t="s">
        <v>294</v>
      </c>
      <c r="C273" s="170" t="s">
        <v>614</v>
      </c>
      <c r="D273" s="3">
        <v>154.770904</v>
      </c>
      <c r="E273" s="3">
        <v>4.566597</v>
      </c>
      <c r="F273" s="3">
        <v>159.337501</v>
      </c>
    </row>
    <row r="274" spans="1:6" ht="12.75">
      <c r="A274" s="152" t="s">
        <v>59</v>
      </c>
      <c r="B274" s="169" t="s">
        <v>620</v>
      </c>
      <c r="C274" s="170" t="s">
        <v>614</v>
      </c>
      <c r="D274" s="3">
        <v>165.105257</v>
      </c>
      <c r="E274" s="3">
        <v>4.566597</v>
      </c>
      <c r="F274" s="3">
        <v>169.671854</v>
      </c>
    </row>
    <row r="275" spans="1:6" ht="12.75">
      <c r="A275" s="152" t="s">
        <v>60</v>
      </c>
      <c r="B275" s="169" t="s">
        <v>295</v>
      </c>
      <c r="C275" s="170" t="s">
        <v>614</v>
      </c>
      <c r="D275" s="3">
        <v>283.471613</v>
      </c>
      <c r="E275" s="3">
        <v>4.566598</v>
      </c>
      <c r="F275" s="3">
        <v>288.038211</v>
      </c>
    </row>
    <row r="276" spans="1:6" ht="12.75">
      <c r="A276" s="152" t="s">
        <v>61</v>
      </c>
      <c r="B276" s="169" t="s">
        <v>296</v>
      </c>
      <c r="C276" s="170" t="s">
        <v>614</v>
      </c>
      <c r="D276" s="3">
        <v>235.702399</v>
      </c>
      <c r="E276" s="3">
        <v>4.566597</v>
      </c>
      <c r="F276" s="3">
        <v>240.26899600000002</v>
      </c>
    </row>
    <row r="277" spans="1:6" ht="12.75">
      <c r="A277" s="152" t="s">
        <v>62</v>
      </c>
      <c r="B277" s="169" t="s">
        <v>297</v>
      </c>
      <c r="C277" s="170" t="s">
        <v>614</v>
      </c>
      <c r="D277" s="3">
        <v>324.277424</v>
      </c>
      <c r="E277" s="3">
        <v>4.566598</v>
      </c>
      <c r="F277" s="3">
        <v>328.844022</v>
      </c>
    </row>
    <row r="278" spans="1:6" ht="12.75">
      <c r="A278" s="152" t="s">
        <v>64</v>
      </c>
      <c r="B278" s="169" t="s">
        <v>298</v>
      </c>
      <c r="C278" s="170" t="s">
        <v>614</v>
      </c>
      <c r="D278" s="3">
        <v>174.85465499999998</v>
      </c>
      <c r="E278" s="3">
        <v>4.566597</v>
      </c>
      <c r="F278" s="3">
        <v>179.42125199999998</v>
      </c>
    </row>
    <row r="279" spans="1:6" ht="12.75">
      <c r="A279" s="152" t="s">
        <v>66</v>
      </c>
      <c r="B279" s="169" t="s">
        <v>299</v>
      </c>
      <c r="C279" s="170" t="s">
        <v>614</v>
      </c>
      <c r="D279" s="3">
        <v>187.197756</v>
      </c>
      <c r="E279" s="3">
        <v>4.566597</v>
      </c>
      <c r="F279" s="3">
        <v>191.76435300000003</v>
      </c>
    </row>
    <row r="280" spans="1:6" ht="12.75">
      <c r="A280" s="152" t="s">
        <v>68</v>
      </c>
      <c r="B280" s="169" t="s">
        <v>300</v>
      </c>
      <c r="C280" s="170" t="s">
        <v>614</v>
      </c>
      <c r="D280" s="3">
        <v>232.105443</v>
      </c>
      <c r="E280" s="3">
        <v>4.566598</v>
      </c>
      <c r="F280" s="3">
        <v>236.672041</v>
      </c>
    </row>
    <row r="281" spans="1:6" ht="12.75">
      <c r="A281" s="152" t="s">
        <v>69</v>
      </c>
      <c r="B281" s="169" t="s">
        <v>621</v>
      </c>
      <c r="C281" s="170" t="s">
        <v>614</v>
      </c>
      <c r="D281" s="3">
        <v>245.893773</v>
      </c>
      <c r="E281" s="3">
        <v>4.566597</v>
      </c>
      <c r="F281" s="3">
        <v>250.46037</v>
      </c>
    </row>
    <row r="282" spans="1:6" ht="12.75">
      <c r="A282" s="152" t="s">
        <v>71</v>
      </c>
      <c r="B282" s="169" t="s">
        <v>622</v>
      </c>
      <c r="C282" s="170" t="s">
        <v>614</v>
      </c>
      <c r="D282" s="3">
        <v>264.51356</v>
      </c>
      <c r="E282" s="3">
        <v>4.566597</v>
      </c>
      <c r="F282" s="3">
        <v>269.080157</v>
      </c>
    </row>
    <row r="283" spans="1:6" ht="12.75">
      <c r="A283" s="152" t="s">
        <v>73</v>
      </c>
      <c r="B283" s="169" t="s">
        <v>301</v>
      </c>
      <c r="C283" s="170" t="s">
        <v>614</v>
      </c>
      <c r="D283" s="3">
        <v>276.582994</v>
      </c>
      <c r="E283" s="3">
        <v>4.566598</v>
      </c>
      <c r="F283" s="3">
        <v>281.149592</v>
      </c>
    </row>
    <row r="284" spans="1:6" ht="12.75">
      <c r="A284" s="152" t="s">
        <v>75</v>
      </c>
      <c r="B284" s="169" t="s">
        <v>302</v>
      </c>
      <c r="C284" s="170" t="s">
        <v>614</v>
      </c>
      <c r="D284" s="3">
        <v>236.451766</v>
      </c>
      <c r="E284" s="3">
        <v>4.566597</v>
      </c>
      <c r="F284" s="3">
        <v>241.018363</v>
      </c>
    </row>
    <row r="285" spans="1:6" ht="12.75">
      <c r="A285" s="152" t="s">
        <v>76</v>
      </c>
      <c r="B285" s="169" t="s">
        <v>303</v>
      </c>
      <c r="C285" s="170" t="s">
        <v>614</v>
      </c>
      <c r="D285" s="3">
        <v>148.626106</v>
      </c>
      <c r="E285" s="3">
        <v>4.566597</v>
      </c>
      <c r="F285" s="3">
        <v>153.192703</v>
      </c>
    </row>
    <row r="286" spans="1:6" ht="12.75">
      <c r="A286" s="152" t="s">
        <v>78</v>
      </c>
      <c r="B286" s="169" t="s">
        <v>304</v>
      </c>
      <c r="C286" s="170" t="s">
        <v>614</v>
      </c>
      <c r="D286" s="3">
        <v>189.392049</v>
      </c>
      <c r="E286" s="3">
        <v>4.566598</v>
      </c>
      <c r="F286" s="3">
        <v>193.95864699999998</v>
      </c>
    </row>
    <row r="287" spans="1:6" ht="12.75">
      <c r="A287" s="152" t="s">
        <v>80</v>
      </c>
      <c r="B287" s="169" t="s">
        <v>305</v>
      </c>
      <c r="C287" s="170" t="s">
        <v>614</v>
      </c>
      <c r="D287" s="3">
        <v>157.019001</v>
      </c>
      <c r="E287" s="3">
        <v>4.566597</v>
      </c>
      <c r="F287" s="3">
        <v>161.585598</v>
      </c>
    </row>
    <row r="288" spans="1:6" ht="12.75">
      <c r="A288" s="152" t="s">
        <v>82</v>
      </c>
      <c r="B288" s="169" t="s">
        <v>306</v>
      </c>
      <c r="C288" s="170" t="s">
        <v>614</v>
      </c>
      <c r="D288" s="3">
        <v>172.15618899999998</v>
      </c>
      <c r="E288" s="3">
        <v>4.566597</v>
      </c>
      <c r="F288" s="3">
        <v>176.72278599999999</v>
      </c>
    </row>
    <row r="289" spans="1:6" ht="12.75">
      <c r="A289" s="152" t="s">
        <v>84</v>
      </c>
      <c r="B289" s="169" t="s">
        <v>307</v>
      </c>
      <c r="C289" s="170" t="s">
        <v>614</v>
      </c>
      <c r="D289" s="3">
        <v>189.691346</v>
      </c>
      <c r="E289" s="3">
        <v>4.566598</v>
      </c>
      <c r="F289" s="3">
        <v>194.25794400000004</v>
      </c>
    </row>
    <row r="290" spans="1:6" ht="12.75">
      <c r="A290" s="152" t="s">
        <v>86</v>
      </c>
      <c r="B290" s="169" t="s">
        <v>308</v>
      </c>
      <c r="C290" s="170" t="s">
        <v>614</v>
      </c>
      <c r="D290" s="3">
        <v>216.830373</v>
      </c>
      <c r="E290" s="3">
        <v>4.566597</v>
      </c>
      <c r="F290" s="3">
        <v>221.39697</v>
      </c>
    </row>
    <row r="291" spans="1:6" ht="12.75">
      <c r="A291" s="152" t="s">
        <v>88</v>
      </c>
      <c r="B291" s="169" t="s">
        <v>309</v>
      </c>
      <c r="C291" s="170" t="s">
        <v>614</v>
      </c>
      <c r="D291" s="3">
        <v>184.80713</v>
      </c>
      <c r="E291" s="3">
        <v>4.566597</v>
      </c>
      <c r="F291" s="3">
        <v>189.373727</v>
      </c>
    </row>
    <row r="292" spans="1:6" ht="12.75">
      <c r="A292" s="152" t="s">
        <v>90</v>
      </c>
      <c r="B292" s="169" t="s">
        <v>310</v>
      </c>
      <c r="C292" s="170" t="s">
        <v>614</v>
      </c>
      <c r="D292" s="3">
        <v>250.539839</v>
      </c>
      <c r="E292" s="3">
        <v>4.566598</v>
      </c>
      <c r="F292" s="3">
        <v>255.106437</v>
      </c>
    </row>
    <row r="293" spans="1:6" ht="12.75">
      <c r="A293" s="152" t="s">
        <v>92</v>
      </c>
      <c r="B293" s="169" t="s">
        <v>311</v>
      </c>
      <c r="C293" s="170" t="s">
        <v>614</v>
      </c>
      <c r="D293" s="3">
        <v>158.36786</v>
      </c>
      <c r="E293" s="3">
        <v>4.566597</v>
      </c>
      <c r="F293" s="3">
        <v>162.934457</v>
      </c>
    </row>
    <row r="294" spans="1:6" ht="12.75">
      <c r="A294" s="152" t="s">
        <v>94</v>
      </c>
      <c r="B294" s="169" t="s">
        <v>312</v>
      </c>
      <c r="C294" s="170" t="s">
        <v>614</v>
      </c>
      <c r="D294" s="3">
        <v>252.48818900000003</v>
      </c>
      <c r="E294" s="3">
        <v>4.566598</v>
      </c>
      <c r="F294" s="3">
        <v>257.054787</v>
      </c>
    </row>
    <row r="295" spans="1:6" ht="12.75">
      <c r="A295" s="152" t="s">
        <v>96</v>
      </c>
      <c r="B295" s="169" t="s">
        <v>313</v>
      </c>
      <c r="C295" s="170" t="s">
        <v>614</v>
      </c>
      <c r="D295" s="3">
        <v>199.977439</v>
      </c>
      <c r="E295" s="3">
        <v>4.566597</v>
      </c>
      <c r="F295" s="3">
        <v>204.544036</v>
      </c>
    </row>
    <row r="296" spans="1:6" ht="12.75">
      <c r="A296" s="152" t="s">
        <v>98</v>
      </c>
      <c r="B296" s="169" t="s">
        <v>487</v>
      </c>
      <c r="C296" s="170" t="s">
        <v>614</v>
      </c>
      <c r="D296" s="3">
        <v>178.151114</v>
      </c>
      <c r="E296" s="3">
        <v>4.566597</v>
      </c>
      <c r="F296" s="3">
        <v>182.717711</v>
      </c>
    </row>
    <row r="297" spans="1:6" ht="12.75">
      <c r="A297" s="152" t="s">
        <v>100</v>
      </c>
      <c r="B297" s="169" t="s">
        <v>314</v>
      </c>
      <c r="C297" s="170" t="s">
        <v>614</v>
      </c>
      <c r="D297" s="3">
        <v>185.944517</v>
      </c>
      <c r="E297" s="3">
        <v>4.566598</v>
      </c>
      <c r="F297" s="3">
        <v>190.511115</v>
      </c>
    </row>
    <row r="298" spans="1:6" ht="12.75">
      <c r="A298" s="152" t="s">
        <v>102</v>
      </c>
      <c r="B298" s="169" t="s">
        <v>315</v>
      </c>
      <c r="C298" s="170" t="s">
        <v>614</v>
      </c>
      <c r="D298" s="3">
        <v>109.10980599999999</v>
      </c>
      <c r="E298" s="3">
        <v>4.566597</v>
      </c>
      <c r="F298" s="3">
        <v>113.676403</v>
      </c>
    </row>
    <row r="299" spans="1:6" ht="12.75">
      <c r="A299" s="152" t="s">
        <v>104</v>
      </c>
      <c r="B299" s="169" t="s">
        <v>316</v>
      </c>
      <c r="C299" s="170" t="s">
        <v>614</v>
      </c>
      <c r="D299" s="3">
        <v>231.206205</v>
      </c>
      <c r="E299" s="3">
        <v>4.566597</v>
      </c>
      <c r="F299" s="3">
        <v>235.772802</v>
      </c>
    </row>
    <row r="300" spans="1:6" ht="12.75">
      <c r="A300" s="152" t="s">
        <v>106</v>
      </c>
      <c r="B300" s="169" t="s">
        <v>317</v>
      </c>
      <c r="C300" s="170" t="s">
        <v>614</v>
      </c>
      <c r="D300" s="3">
        <v>242.44669</v>
      </c>
      <c r="E300" s="3">
        <v>4.566598</v>
      </c>
      <c r="F300" s="3">
        <v>247.013288</v>
      </c>
    </row>
    <row r="301" spans="1:6" ht="12.75">
      <c r="A301" s="152" t="s">
        <v>108</v>
      </c>
      <c r="B301" s="169" t="s">
        <v>318</v>
      </c>
      <c r="C301" s="170" t="s">
        <v>614</v>
      </c>
      <c r="D301" s="3">
        <v>262.679563</v>
      </c>
      <c r="E301" s="3">
        <v>4.566597</v>
      </c>
      <c r="F301" s="3">
        <v>267.24616000000003</v>
      </c>
    </row>
    <row r="302" spans="1:6" ht="12.75">
      <c r="A302" s="152" t="s">
        <v>110</v>
      </c>
      <c r="B302" s="169" t="s">
        <v>319</v>
      </c>
      <c r="C302" s="170" t="s">
        <v>614</v>
      </c>
      <c r="D302" s="3">
        <v>193.172749</v>
      </c>
      <c r="E302" s="3">
        <v>4.566597</v>
      </c>
      <c r="F302" s="3">
        <v>197.739346</v>
      </c>
    </row>
    <row r="303" spans="1:6" ht="12.75">
      <c r="A303" s="152" t="s">
        <v>111</v>
      </c>
      <c r="B303" s="169" t="s">
        <v>320</v>
      </c>
      <c r="C303" s="170" t="s">
        <v>614</v>
      </c>
      <c r="D303" s="3">
        <v>229.180519</v>
      </c>
      <c r="E303" s="3">
        <v>4.566598</v>
      </c>
      <c r="F303" s="3">
        <v>233.747117</v>
      </c>
    </row>
    <row r="304" spans="1:6" ht="12.75">
      <c r="A304" s="152" t="s">
        <v>113</v>
      </c>
      <c r="B304" s="169" t="s">
        <v>321</v>
      </c>
      <c r="C304" s="170" t="s">
        <v>614</v>
      </c>
      <c r="D304" s="3">
        <v>231.805697</v>
      </c>
      <c r="E304" s="3">
        <v>4.566597</v>
      </c>
      <c r="F304" s="3">
        <v>236.372294</v>
      </c>
    </row>
    <row r="305" spans="1:6" ht="12.75">
      <c r="A305" s="152" t="s">
        <v>115</v>
      </c>
      <c r="B305" s="169" t="s">
        <v>322</v>
      </c>
      <c r="C305" s="170" t="s">
        <v>614</v>
      </c>
      <c r="D305" s="3">
        <v>272.421318</v>
      </c>
      <c r="E305" s="3">
        <v>4.566597</v>
      </c>
      <c r="F305" s="3">
        <v>276.987915</v>
      </c>
    </row>
    <row r="306" spans="1:6" ht="12.75">
      <c r="A306" s="152" t="s">
        <v>117</v>
      </c>
      <c r="B306" s="169" t="s">
        <v>323</v>
      </c>
      <c r="C306" s="170" t="s">
        <v>614</v>
      </c>
      <c r="D306" s="3">
        <v>242.38689</v>
      </c>
      <c r="E306" s="3">
        <v>4.566598</v>
      </c>
      <c r="F306" s="3">
        <v>246.953488</v>
      </c>
    </row>
    <row r="307" spans="1:6" ht="12.75">
      <c r="A307" s="152" t="s">
        <v>119</v>
      </c>
      <c r="B307" s="169" t="s">
        <v>324</v>
      </c>
      <c r="C307" s="170" t="s">
        <v>614</v>
      </c>
      <c r="D307" s="3">
        <v>87.13151</v>
      </c>
      <c r="E307" s="3">
        <v>4.566597</v>
      </c>
      <c r="F307" s="3">
        <v>91.69810700000001</v>
      </c>
    </row>
    <row r="308" spans="1:6" ht="12.75">
      <c r="A308" s="152" t="s">
        <v>121</v>
      </c>
      <c r="B308" s="169" t="s">
        <v>325</v>
      </c>
      <c r="C308" s="170" t="s">
        <v>614</v>
      </c>
      <c r="D308" s="3">
        <v>262.829436</v>
      </c>
      <c r="E308" s="3">
        <v>4.566597</v>
      </c>
      <c r="F308" s="3">
        <v>267.396033</v>
      </c>
    </row>
    <row r="309" spans="1:6" ht="12.75">
      <c r="A309" s="152" t="s">
        <v>123</v>
      </c>
      <c r="B309" s="169" t="s">
        <v>326</v>
      </c>
      <c r="C309" s="170" t="s">
        <v>614</v>
      </c>
      <c r="D309" s="3">
        <v>170.20783799999998</v>
      </c>
      <c r="E309" s="3">
        <v>4.566598</v>
      </c>
      <c r="F309" s="3">
        <v>174.77443599999998</v>
      </c>
    </row>
    <row r="310" spans="1:6" ht="12.75">
      <c r="A310" s="152" t="s">
        <v>186</v>
      </c>
      <c r="B310" s="169" t="s">
        <v>327</v>
      </c>
      <c r="C310" s="170" t="s">
        <v>614</v>
      </c>
      <c r="D310" s="3">
        <v>168.348212</v>
      </c>
      <c r="E310" s="3">
        <v>4.566597</v>
      </c>
      <c r="F310" s="3">
        <v>172.914809</v>
      </c>
    </row>
    <row r="311" spans="1:6" ht="12.75">
      <c r="A311" s="152" t="s">
        <v>188</v>
      </c>
      <c r="B311" s="169" t="s">
        <v>328</v>
      </c>
      <c r="C311" s="170" t="s">
        <v>614</v>
      </c>
      <c r="D311" s="3">
        <v>260.881086</v>
      </c>
      <c r="E311" s="3">
        <v>4.566598</v>
      </c>
      <c r="F311" s="3">
        <v>265.447684</v>
      </c>
    </row>
    <row r="312" spans="1:6" ht="12.75">
      <c r="A312" s="152" t="s">
        <v>189</v>
      </c>
      <c r="B312" s="169" t="s">
        <v>623</v>
      </c>
      <c r="C312" s="170" t="s">
        <v>614</v>
      </c>
      <c r="D312" s="3">
        <v>217.118131</v>
      </c>
      <c r="E312" s="3">
        <v>4.566597</v>
      </c>
      <c r="F312" s="3">
        <v>221.684728</v>
      </c>
    </row>
    <row r="313" spans="1:6" ht="12.75">
      <c r="A313" s="152" t="s">
        <v>191</v>
      </c>
      <c r="B313" s="169" t="s">
        <v>330</v>
      </c>
      <c r="C313" s="170" t="s">
        <v>614</v>
      </c>
      <c r="D313" s="3">
        <v>231.356077</v>
      </c>
      <c r="E313" s="3">
        <v>4.566597</v>
      </c>
      <c r="F313" s="3">
        <v>235.922674</v>
      </c>
    </row>
    <row r="314" spans="1:6" ht="12.75">
      <c r="A314" s="152" t="s">
        <v>193</v>
      </c>
      <c r="B314" s="169" t="s">
        <v>331</v>
      </c>
      <c r="C314" s="170" t="s">
        <v>614</v>
      </c>
      <c r="D314" s="3">
        <v>694.705782</v>
      </c>
      <c r="E314" s="3">
        <v>4.566598</v>
      </c>
      <c r="F314" s="3">
        <v>699.27238</v>
      </c>
    </row>
    <row r="315" spans="1:6" ht="12.75">
      <c r="A315" s="152" t="s">
        <v>195</v>
      </c>
      <c r="B315" s="169" t="s">
        <v>332</v>
      </c>
      <c r="C315" s="170" t="s">
        <v>614</v>
      </c>
      <c r="D315" s="3">
        <v>731.620884</v>
      </c>
      <c r="E315" s="3">
        <v>4.566597</v>
      </c>
      <c r="F315" s="3">
        <v>736.1874810000002</v>
      </c>
    </row>
    <row r="316" spans="1:6" ht="12.75">
      <c r="A316" s="152" t="s">
        <v>196</v>
      </c>
      <c r="B316" s="169" t="s">
        <v>333</v>
      </c>
      <c r="C316" s="170" t="s">
        <v>614</v>
      </c>
      <c r="D316" s="3">
        <v>586.375099</v>
      </c>
      <c r="E316" s="3">
        <v>4.566597</v>
      </c>
      <c r="F316" s="3">
        <v>590.941696</v>
      </c>
    </row>
    <row r="317" spans="1:6" ht="12.75">
      <c r="A317" s="152" t="s">
        <v>197</v>
      </c>
      <c r="B317" s="169" t="s">
        <v>263</v>
      </c>
      <c r="C317" s="171" t="s">
        <v>614</v>
      </c>
      <c r="D317" s="3">
        <v>449.990544</v>
      </c>
      <c r="E317" s="172">
        <v>4.566598</v>
      </c>
      <c r="F317" s="3">
        <v>454.55714200000006</v>
      </c>
    </row>
    <row r="318" spans="1:6" ht="12.75" customHeight="1">
      <c r="A318" s="163"/>
      <c r="B318" s="164" t="s">
        <v>564</v>
      </c>
      <c r="C318" s="175" t="s">
        <v>555</v>
      </c>
      <c r="D318" s="176">
        <f>SUM(D238:D317)</f>
        <v>19309.275739</v>
      </c>
      <c r="E318" s="176">
        <f>SUM(E238:E317)</f>
        <v>365.32778900000005</v>
      </c>
      <c r="F318" s="177">
        <f>SUM(F238:F317)</f>
        <v>19674.603528000003</v>
      </c>
    </row>
    <row r="319" spans="1:6" ht="12.75">
      <c r="A319" s="155" t="s">
        <v>3</v>
      </c>
      <c r="B319" s="169" t="s">
        <v>334</v>
      </c>
      <c r="C319" s="173" t="s">
        <v>624</v>
      </c>
      <c r="D319" s="3">
        <v>301.54882</v>
      </c>
      <c r="E319" s="174">
        <v>4.566597</v>
      </c>
      <c r="F319" s="3">
        <v>306.115417</v>
      </c>
    </row>
    <row r="320" spans="1:6" ht="12.75">
      <c r="A320" s="152" t="s">
        <v>5</v>
      </c>
      <c r="B320" s="169" t="s">
        <v>335</v>
      </c>
      <c r="C320" s="170" t="s">
        <v>624</v>
      </c>
      <c r="D320" s="3">
        <v>193.497482</v>
      </c>
      <c r="E320" s="3">
        <v>4.566597</v>
      </c>
      <c r="F320" s="3">
        <v>198.064079</v>
      </c>
    </row>
    <row r="321" spans="1:6" ht="12.75">
      <c r="A321" s="152" t="s">
        <v>7</v>
      </c>
      <c r="B321" s="169" t="s">
        <v>336</v>
      </c>
      <c r="C321" s="170" t="s">
        <v>624</v>
      </c>
      <c r="D321" s="3">
        <v>223.862421</v>
      </c>
      <c r="E321" s="3">
        <v>4.566598</v>
      </c>
      <c r="F321" s="3">
        <v>228.429019</v>
      </c>
    </row>
    <row r="322" spans="1:6" ht="12.75">
      <c r="A322" s="152" t="s">
        <v>9</v>
      </c>
      <c r="B322" s="169" t="s">
        <v>337</v>
      </c>
      <c r="C322" s="170" t="s">
        <v>624</v>
      </c>
      <c r="D322" s="3">
        <v>213.67104700000002</v>
      </c>
      <c r="E322" s="3">
        <v>4.566597</v>
      </c>
      <c r="F322" s="3">
        <v>218.23764400000002</v>
      </c>
    </row>
    <row r="323" spans="1:6" ht="12.75">
      <c r="A323" s="152" t="s">
        <v>10</v>
      </c>
      <c r="B323" s="169" t="s">
        <v>338</v>
      </c>
      <c r="C323" s="170" t="s">
        <v>624</v>
      </c>
      <c r="D323" s="3">
        <v>389.065333</v>
      </c>
      <c r="E323" s="3">
        <v>4.566597</v>
      </c>
      <c r="F323" s="3">
        <v>393.63193</v>
      </c>
    </row>
    <row r="324" spans="1:6" ht="12.75">
      <c r="A324" s="152" t="s">
        <v>11</v>
      </c>
      <c r="B324" s="169" t="s">
        <v>339</v>
      </c>
      <c r="C324" s="170" t="s">
        <v>624</v>
      </c>
      <c r="D324" s="3">
        <v>248.14186899999999</v>
      </c>
      <c r="E324" s="3">
        <v>4.566598</v>
      </c>
      <c r="F324" s="3">
        <v>252.70846699999998</v>
      </c>
    </row>
    <row r="325" spans="1:6" ht="12.75">
      <c r="A325" s="152" t="s">
        <v>12</v>
      </c>
      <c r="B325" s="169" t="s">
        <v>340</v>
      </c>
      <c r="C325" s="170" t="s">
        <v>624</v>
      </c>
      <c r="D325" s="3">
        <v>262.379817</v>
      </c>
      <c r="E325" s="3">
        <v>4.566597</v>
      </c>
      <c r="F325" s="3">
        <v>266.946414</v>
      </c>
    </row>
    <row r="326" spans="1:6" ht="12.75">
      <c r="A326" s="152" t="s">
        <v>13</v>
      </c>
      <c r="B326" s="169" t="s">
        <v>341</v>
      </c>
      <c r="C326" s="170" t="s">
        <v>624</v>
      </c>
      <c r="D326" s="3">
        <v>175.153652</v>
      </c>
      <c r="E326" s="3">
        <v>4.566597</v>
      </c>
      <c r="F326" s="3">
        <v>179.720249</v>
      </c>
    </row>
    <row r="327" spans="1:6" ht="12.75">
      <c r="A327" s="152" t="s">
        <v>15</v>
      </c>
      <c r="B327" s="169" t="s">
        <v>342</v>
      </c>
      <c r="C327" s="170" t="s">
        <v>624</v>
      </c>
      <c r="D327" s="3">
        <v>162.474833</v>
      </c>
      <c r="E327" s="3">
        <v>4.566598</v>
      </c>
      <c r="F327" s="3">
        <v>167.041431</v>
      </c>
    </row>
    <row r="328" spans="1:6" ht="12.75">
      <c r="A328" s="152" t="s">
        <v>17</v>
      </c>
      <c r="B328" s="169" t="s">
        <v>343</v>
      </c>
      <c r="C328" s="170" t="s">
        <v>624</v>
      </c>
      <c r="D328" s="3">
        <v>277.383916</v>
      </c>
      <c r="E328" s="3">
        <v>4.566597</v>
      </c>
      <c r="F328" s="3">
        <v>281.950513</v>
      </c>
    </row>
    <row r="329" spans="1:6" ht="12.75">
      <c r="A329" s="152" t="s">
        <v>19</v>
      </c>
      <c r="B329" s="169" t="s">
        <v>344</v>
      </c>
      <c r="C329" s="170" t="s">
        <v>624</v>
      </c>
      <c r="D329" s="3">
        <v>188.192614</v>
      </c>
      <c r="E329" s="3">
        <v>4.566598</v>
      </c>
      <c r="F329" s="3">
        <v>192.75921200000002</v>
      </c>
    </row>
    <row r="330" spans="1:6" ht="12.75">
      <c r="A330" s="152" t="s">
        <v>21</v>
      </c>
      <c r="B330" s="169" t="s">
        <v>345</v>
      </c>
      <c r="C330" s="170" t="s">
        <v>624</v>
      </c>
      <c r="D330" s="3">
        <v>166.16126400000002</v>
      </c>
      <c r="E330" s="3">
        <v>4.566597</v>
      </c>
      <c r="F330" s="3">
        <v>170.727861</v>
      </c>
    </row>
    <row r="331" spans="1:6" ht="12.75">
      <c r="A331" s="152" t="s">
        <v>23</v>
      </c>
      <c r="B331" s="169" t="s">
        <v>346</v>
      </c>
      <c r="C331" s="170" t="s">
        <v>624</v>
      </c>
      <c r="D331" s="3">
        <v>153.272173</v>
      </c>
      <c r="E331" s="3">
        <v>4.566597</v>
      </c>
      <c r="F331" s="3">
        <v>157.83877</v>
      </c>
    </row>
    <row r="332" spans="1:6" ht="12.75">
      <c r="A332" s="152" t="s">
        <v>24</v>
      </c>
      <c r="B332" s="169" t="s">
        <v>347</v>
      </c>
      <c r="C332" s="170" t="s">
        <v>624</v>
      </c>
      <c r="D332" s="3">
        <v>201.117823</v>
      </c>
      <c r="E332" s="3">
        <v>4.566598</v>
      </c>
      <c r="F332" s="3">
        <v>205.68442100000001</v>
      </c>
    </row>
    <row r="333" spans="1:6" ht="12.75">
      <c r="A333" s="152" t="s">
        <v>25</v>
      </c>
      <c r="B333" s="169" t="s">
        <v>348</v>
      </c>
      <c r="C333" s="170" t="s">
        <v>624</v>
      </c>
      <c r="D333" s="3">
        <v>237.950497</v>
      </c>
      <c r="E333" s="3">
        <v>4.566597</v>
      </c>
      <c r="F333" s="3">
        <v>242.51709400000001</v>
      </c>
    </row>
    <row r="334" spans="1:6" ht="12.75">
      <c r="A334" s="152" t="s">
        <v>26</v>
      </c>
      <c r="B334" s="169" t="s">
        <v>625</v>
      </c>
      <c r="C334" s="170" t="s">
        <v>624</v>
      </c>
      <c r="D334" s="3">
        <v>282.462817</v>
      </c>
      <c r="E334" s="3">
        <v>4.566597</v>
      </c>
      <c r="F334" s="3">
        <v>287.029414</v>
      </c>
    </row>
    <row r="335" spans="1:6" ht="12.75">
      <c r="A335" s="152" t="s">
        <v>28</v>
      </c>
      <c r="B335" s="169" t="s">
        <v>349</v>
      </c>
      <c r="C335" s="170" t="s">
        <v>624</v>
      </c>
      <c r="D335" s="3">
        <v>218.846317</v>
      </c>
      <c r="E335" s="3">
        <v>4.566598</v>
      </c>
      <c r="F335" s="3">
        <v>223.412915</v>
      </c>
    </row>
    <row r="336" spans="1:6" ht="12.75">
      <c r="A336" s="152" t="s">
        <v>29</v>
      </c>
      <c r="B336" s="169" t="s">
        <v>350</v>
      </c>
      <c r="C336" s="170" t="s">
        <v>624</v>
      </c>
      <c r="D336" s="3">
        <v>165.11215099999998</v>
      </c>
      <c r="E336" s="3">
        <v>4.566597</v>
      </c>
      <c r="F336" s="3">
        <v>169.67874799999998</v>
      </c>
    </row>
    <row r="337" spans="1:6" ht="12.75">
      <c r="A337" s="152" t="s">
        <v>30</v>
      </c>
      <c r="B337" s="169" t="s">
        <v>351</v>
      </c>
      <c r="C337" s="170" t="s">
        <v>624</v>
      </c>
      <c r="D337" s="3">
        <v>236.60163800000004</v>
      </c>
      <c r="E337" s="3">
        <v>4.566597</v>
      </c>
      <c r="F337" s="3">
        <v>241.16823499999998</v>
      </c>
    </row>
    <row r="338" spans="1:6" ht="12.75">
      <c r="A338" s="152" t="s">
        <v>31</v>
      </c>
      <c r="B338" s="169" t="s">
        <v>352</v>
      </c>
      <c r="C338" s="170" t="s">
        <v>624</v>
      </c>
      <c r="D338" s="3">
        <v>181.748069</v>
      </c>
      <c r="E338" s="3">
        <v>4.566598</v>
      </c>
      <c r="F338" s="3">
        <v>186.314667</v>
      </c>
    </row>
    <row r="339" spans="1:6" ht="12.75">
      <c r="A339" s="152" t="s">
        <v>33</v>
      </c>
      <c r="B339" s="169" t="s">
        <v>353</v>
      </c>
      <c r="C339" s="170" t="s">
        <v>624</v>
      </c>
      <c r="D339" s="3">
        <v>296.50593</v>
      </c>
      <c r="E339" s="3">
        <v>4.566597</v>
      </c>
      <c r="F339" s="3">
        <v>301.072527</v>
      </c>
    </row>
    <row r="340" spans="1:6" ht="12.75">
      <c r="A340" s="152" t="s">
        <v>35</v>
      </c>
      <c r="B340" s="169" t="s">
        <v>354</v>
      </c>
      <c r="C340" s="170" t="s">
        <v>624</v>
      </c>
      <c r="D340" s="3">
        <v>177.401749</v>
      </c>
      <c r="E340" s="3">
        <v>4.566597</v>
      </c>
      <c r="F340" s="3">
        <v>181.968346</v>
      </c>
    </row>
    <row r="341" spans="1:6" ht="12.75">
      <c r="A341" s="152" t="s">
        <v>36</v>
      </c>
      <c r="B341" s="169" t="s">
        <v>355</v>
      </c>
      <c r="C341" s="170" t="s">
        <v>624</v>
      </c>
      <c r="D341" s="3">
        <v>262.08007</v>
      </c>
      <c r="E341" s="3">
        <v>4.566598</v>
      </c>
      <c r="F341" s="3">
        <v>266.646668</v>
      </c>
    </row>
    <row r="342" spans="1:6" ht="12.75">
      <c r="A342" s="152" t="s">
        <v>38</v>
      </c>
      <c r="B342" s="169" t="s">
        <v>356</v>
      </c>
      <c r="C342" s="170" t="s">
        <v>624</v>
      </c>
      <c r="D342" s="3">
        <v>308.240996</v>
      </c>
      <c r="E342" s="3">
        <v>4.566597</v>
      </c>
      <c r="F342" s="3">
        <v>312.807593</v>
      </c>
    </row>
    <row r="343" spans="1:6" ht="12.75">
      <c r="A343" s="152" t="s">
        <v>40</v>
      </c>
      <c r="B343" s="169" t="s">
        <v>357</v>
      </c>
      <c r="C343" s="170" t="s">
        <v>624</v>
      </c>
      <c r="D343" s="3">
        <v>165.93645400000003</v>
      </c>
      <c r="E343" s="3">
        <v>4.566597</v>
      </c>
      <c r="F343" s="3">
        <v>170.50305100000003</v>
      </c>
    </row>
    <row r="344" spans="1:6" ht="12.75">
      <c r="A344" s="152" t="s">
        <v>41</v>
      </c>
      <c r="B344" s="169" t="s">
        <v>358</v>
      </c>
      <c r="C344" s="170" t="s">
        <v>624</v>
      </c>
      <c r="D344" s="3">
        <v>237.485889</v>
      </c>
      <c r="E344" s="3">
        <v>4.566598</v>
      </c>
      <c r="F344" s="3">
        <v>242.052487</v>
      </c>
    </row>
    <row r="345" spans="1:6" ht="12.75">
      <c r="A345" s="152" t="s">
        <v>43</v>
      </c>
      <c r="B345" s="169" t="s">
        <v>359</v>
      </c>
      <c r="C345" s="170" t="s">
        <v>624</v>
      </c>
      <c r="D345" s="3">
        <v>237.05125700000002</v>
      </c>
      <c r="E345" s="3">
        <v>4.566597</v>
      </c>
      <c r="F345" s="3">
        <v>241.61785400000002</v>
      </c>
    </row>
    <row r="346" spans="1:6" ht="12.75">
      <c r="A346" s="152" t="s">
        <v>45</v>
      </c>
      <c r="B346" s="169" t="s">
        <v>360</v>
      </c>
      <c r="C346" s="170" t="s">
        <v>624</v>
      </c>
      <c r="D346" s="3">
        <v>192.38906200000002</v>
      </c>
      <c r="E346" s="3">
        <v>4.566598</v>
      </c>
      <c r="F346" s="3">
        <v>196.95566</v>
      </c>
    </row>
    <row r="347" spans="1:6" ht="12.75">
      <c r="A347" s="152" t="s">
        <v>46</v>
      </c>
      <c r="B347" s="169" t="s">
        <v>361</v>
      </c>
      <c r="C347" s="170" t="s">
        <v>624</v>
      </c>
      <c r="D347" s="3">
        <v>185.06026700000004</v>
      </c>
      <c r="E347" s="3">
        <v>4.566597</v>
      </c>
      <c r="F347" s="3">
        <v>189.62686400000004</v>
      </c>
    </row>
    <row r="348" spans="1:6" ht="12.75">
      <c r="A348" s="152" t="s">
        <v>47</v>
      </c>
      <c r="B348" s="169" t="s">
        <v>362</v>
      </c>
      <c r="C348" s="170" t="s">
        <v>624</v>
      </c>
      <c r="D348" s="3">
        <v>242.44668900000002</v>
      </c>
      <c r="E348" s="3">
        <v>4.566597</v>
      </c>
      <c r="F348" s="3">
        <v>247.01328600000002</v>
      </c>
    </row>
    <row r="349" spans="1:6" ht="12.75">
      <c r="A349" s="152" t="s">
        <v>49</v>
      </c>
      <c r="B349" s="169" t="s">
        <v>363</v>
      </c>
      <c r="C349" s="170" t="s">
        <v>624</v>
      </c>
      <c r="D349" s="3">
        <v>196.435636</v>
      </c>
      <c r="E349" s="3">
        <v>4.566598</v>
      </c>
      <c r="F349" s="3">
        <v>201.002234</v>
      </c>
    </row>
    <row r="350" spans="1:6" ht="12.75">
      <c r="A350" s="152" t="s">
        <v>51</v>
      </c>
      <c r="B350" s="169" t="s">
        <v>364</v>
      </c>
      <c r="C350" s="170" t="s">
        <v>624</v>
      </c>
      <c r="D350" s="3">
        <v>248.74136199999998</v>
      </c>
      <c r="E350" s="3">
        <v>4.566597</v>
      </c>
      <c r="F350" s="3">
        <v>253.30795899999998</v>
      </c>
    </row>
    <row r="351" spans="1:6" ht="12.75">
      <c r="A351" s="152" t="s">
        <v>52</v>
      </c>
      <c r="B351" s="169" t="s">
        <v>365</v>
      </c>
      <c r="C351" s="170" t="s">
        <v>624</v>
      </c>
      <c r="D351" s="3">
        <v>237.800622</v>
      </c>
      <c r="E351" s="3">
        <v>4.566597</v>
      </c>
      <c r="F351" s="3">
        <v>242.367219</v>
      </c>
    </row>
    <row r="352" spans="1:6" ht="12.75">
      <c r="A352" s="152" t="s">
        <v>54</v>
      </c>
      <c r="B352" s="169" t="s">
        <v>366</v>
      </c>
      <c r="C352" s="170" t="s">
        <v>624</v>
      </c>
      <c r="D352" s="3">
        <v>134.764789</v>
      </c>
      <c r="E352" s="3">
        <v>4.566598</v>
      </c>
      <c r="F352" s="3">
        <v>139.331387</v>
      </c>
    </row>
    <row r="353" spans="1:6" ht="12.75">
      <c r="A353" s="152" t="s">
        <v>56</v>
      </c>
      <c r="B353" s="169" t="s">
        <v>367</v>
      </c>
      <c r="C353" s="170" t="s">
        <v>624</v>
      </c>
      <c r="D353" s="3">
        <v>240.198592</v>
      </c>
      <c r="E353" s="3">
        <v>4.566597</v>
      </c>
      <c r="F353" s="3">
        <v>244.765189</v>
      </c>
    </row>
    <row r="354" spans="1:6" ht="12.75">
      <c r="A354" s="152" t="s">
        <v>57</v>
      </c>
      <c r="B354" s="169" t="s">
        <v>368</v>
      </c>
      <c r="C354" s="170" t="s">
        <v>624</v>
      </c>
      <c r="D354" s="3">
        <v>132.140062</v>
      </c>
      <c r="E354" s="3">
        <v>4.566597</v>
      </c>
      <c r="F354" s="3">
        <v>136.706659</v>
      </c>
    </row>
    <row r="355" spans="1:6" ht="12.75">
      <c r="A355" s="152" t="s">
        <v>59</v>
      </c>
      <c r="B355" s="169" t="s">
        <v>369</v>
      </c>
      <c r="C355" s="170" t="s">
        <v>624</v>
      </c>
      <c r="D355" s="3">
        <v>237.650749</v>
      </c>
      <c r="E355" s="3">
        <v>4.566598</v>
      </c>
      <c r="F355" s="3">
        <v>242.217347</v>
      </c>
    </row>
    <row r="356" spans="1:6" ht="12.75">
      <c r="A356" s="152" t="s">
        <v>60</v>
      </c>
      <c r="B356" s="169" t="s">
        <v>370</v>
      </c>
      <c r="C356" s="170" t="s">
        <v>624</v>
      </c>
      <c r="D356" s="3">
        <v>305.235141</v>
      </c>
      <c r="E356" s="3">
        <v>4.566597</v>
      </c>
      <c r="F356" s="3">
        <v>309.801738</v>
      </c>
    </row>
    <row r="357" spans="1:6" ht="12.75">
      <c r="A357" s="152" t="s">
        <v>61</v>
      </c>
      <c r="B357" s="169" t="s">
        <v>626</v>
      </c>
      <c r="C357" s="170" t="s">
        <v>624</v>
      </c>
      <c r="D357" s="3">
        <v>237.351004</v>
      </c>
      <c r="E357" s="3">
        <v>4.566597</v>
      </c>
      <c r="F357" s="3">
        <v>241.917601</v>
      </c>
    </row>
    <row r="358" spans="1:6" ht="12.75">
      <c r="A358" s="152" t="s">
        <v>62</v>
      </c>
      <c r="B358" s="169" t="s">
        <v>371</v>
      </c>
      <c r="C358" s="170" t="s">
        <v>624</v>
      </c>
      <c r="D358" s="3">
        <v>193.73792000000003</v>
      </c>
      <c r="E358" s="3">
        <v>4.566598</v>
      </c>
      <c r="F358" s="3">
        <v>198.304518</v>
      </c>
    </row>
    <row r="359" spans="1:6" ht="12.75">
      <c r="A359" s="152" t="s">
        <v>64</v>
      </c>
      <c r="B359" s="169" t="s">
        <v>372</v>
      </c>
      <c r="C359" s="170" t="s">
        <v>624</v>
      </c>
      <c r="D359" s="3">
        <v>167.73403100000004</v>
      </c>
      <c r="E359" s="3">
        <v>4.566597</v>
      </c>
      <c r="F359" s="3">
        <v>172.30062800000005</v>
      </c>
    </row>
    <row r="360" spans="1:6" ht="12.75">
      <c r="A360" s="152" t="s">
        <v>66</v>
      </c>
      <c r="B360" s="169" t="s">
        <v>627</v>
      </c>
      <c r="C360" s="170" t="s">
        <v>624</v>
      </c>
      <c r="D360" s="3">
        <v>243.19605500000003</v>
      </c>
      <c r="E360" s="3">
        <v>4.566597</v>
      </c>
      <c r="F360" s="3">
        <v>247.76265200000003</v>
      </c>
    </row>
    <row r="361" spans="1:6" ht="12.75">
      <c r="A361" s="152" t="s">
        <v>68</v>
      </c>
      <c r="B361" s="169" t="s">
        <v>373</v>
      </c>
      <c r="C361" s="170" t="s">
        <v>624</v>
      </c>
      <c r="D361" s="3">
        <v>259.232482</v>
      </c>
      <c r="E361" s="3">
        <v>4.566598</v>
      </c>
      <c r="F361" s="3">
        <v>263.79908</v>
      </c>
    </row>
    <row r="362" spans="1:6" ht="12.75">
      <c r="A362" s="152" t="s">
        <v>69</v>
      </c>
      <c r="B362" s="169" t="s">
        <v>374</v>
      </c>
      <c r="C362" s="170" t="s">
        <v>624</v>
      </c>
      <c r="D362" s="3">
        <v>249.885793</v>
      </c>
      <c r="E362" s="3">
        <v>4.566597</v>
      </c>
      <c r="F362" s="3">
        <v>254.45238999999998</v>
      </c>
    </row>
    <row r="363" spans="1:6" ht="12.75">
      <c r="A363" s="152" t="s">
        <v>71</v>
      </c>
      <c r="B363" s="169" t="s">
        <v>375</v>
      </c>
      <c r="C363" s="170" t="s">
        <v>624</v>
      </c>
      <c r="D363" s="3">
        <v>162.544525</v>
      </c>
      <c r="E363" s="3">
        <v>4.566598</v>
      </c>
      <c r="F363" s="3">
        <v>167.11112300000002</v>
      </c>
    </row>
    <row r="364" spans="1:6" ht="12.75">
      <c r="A364" s="152" t="s">
        <v>73</v>
      </c>
      <c r="B364" s="169" t="s">
        <v>376</v>
      </c>
      <c r="C364" s="170" t="s">
        <v>624</v>
      </c>
      <c r="D364" s="3">
        <v>225.264934</v>
      </c>
      <c r="E364" s="3">
        <v>4.566597</v>
      </c>
      <c r="F364" s="3">
        <v>229.831531</v>
      </c>
    </row>
    <row r="365" spans="1:6" ht="12.75">
      <c r="A365" s="152" t="s">
        <v>75</v>
      </c>
      <c r="B365" s="169" t="s">
        <v>377</v>
      </c>
      <c r="C365" s="170" t="s">
        <v>624</v>
      </c>
      <c r="D365" s="3">
        <v>295.152425</v>
      </c>
      <c r="E365" s="3">
        <v>4.566597</v>
      </c>
      <c r="F365" s="3">
        <v>299.719022</v>
      </c>
    </row>
    <row r="366" spans="1:6" ht="12.75">
      <c r="A366" s="152" t="s">
        <v>76</v>
      </c>
      <c r="B366" s="169" t="s">
        <v>378</v>
      </c>
      <c r="C366" s="170" t="s">
        <v>624</v>
      </c>
      <c r="D366" s="3">
        <v>208.27561500000002</v>
      </c>
      <c r="E366" s="3">
        <v>4.566598</v>
      </c>
      <c r="F366" s="3">
        <v>212.842213</v>
      </c>
    </row>
    <row r="367" spans="1:6" ht="12.75">
      <c r="A367" s="152" t="s">
        <v>78</v>
      </c>
      <c r="B367" s="169" t="s">
        <v>379</v>
      </c>
      <c r="C367" s="170" t="s">
        <v>624</v>
      </c>
      <c r="D367" s="3">
        <v>130.341583</v>
      </c>
      <c r="E367" s="3">
        <v>4.566597</v>
      </c>
      <c r="F367" s="3">
        <v>134.90818000000002</v>
      </c>
    </row>
    <row r="368" spans="1:6" ht="12.75">
      <c r="A368" s="152" t="s">
        <v>80</v>
      </c>
      <c r="B368" s="169" t="s">
        <v>380</v>
      </c>
      <c r="C368" s="170" t="s">
        <v>624</v>
      </c>
      <c r="D368" s="3">
        <v>212.92842700000003</v>
      </c>
      <c r="E368" s="3">
        <v>4.566597</v>
      </c>
      <c r="F368" s="3">
        <v>217.49502400000003</v>
      </c>
    </row>
    <row r="369" spans="1:6" ht="12.75">
      <c r="A369" s="152" t="s">
        <v>82</v>
      </c>
      <c r="B369" s="169" t="s">
        <v>381</v>
      </c>
      <c r="C369" s="170" t="s">
        <v>624</v>
      </c>
      <c r="D369" s="3">
        <v>217.41787500000004</v>
      </c>
      <c r="E369" s="3">
        <v>4.566598</v>
      </c>
      <c r="F369" s="3">
        <v>221.984473</v>
      </c>
    </row>
    <row r="370" spans="1:6" ht="12.75">
      <c r="A370" s="152" t="s">
        <v>84</v>
      </c>
      <c r="B370" s="169" t="s">
        <v>628</v>
      </c>
      <c r="C370" s="170" t="s">
        <v>624</v>
      </c>
      <c r="D370" s="3">
        <v>195.08677799999998</v>
      </c>
      <c r="E370" s="3">
        <v>4.566597</v>
      </c>
      <c r="F370" s="3">
        <v>199.65337499999998</v>
      </c>
    </row>
    <row r="371" spans="1:6" ht="12.75">
      <c r="A371" s="152" t="s">
        <v>86</v>
      </c>
      <c r="B371" s="169" t="s">
        <v>382</v>
      </c>
      <c r="C371" s="170" t="s">
        <v>624</v>
      </c>
      <c r="D371" s="3">
        <v>245.948776</v>
      </c>
      <c r="E371" s="3">
        <v>4.566597</v>
      </c>
      <c r="F371" s="3">
        <v>250.515373</v>
      </c>
    </row>
    <row r="372" spans="1:6" ht="12.75">
      <c r="A372" s="152" t="s">
        <v>88</v>
      </c>
      <c r="B372" s="169" t="s">
        <v>383</v>
      </c>
      <c r="C372" s="170" t="s">
        <v>624</v>
      </c>
      <c r="D372" s="3">
        <v>204.139116</v>
      </c>
      <c r="E372" s="3">
        <v>4.566598</v>
      </c>
      <c r="F372" s="3">
        <v>208.705714</v>
      </c>
    </row>
    <row r="373" spans="1:6" ht="12.75">
      <c r="A373" s="152" t="s">
        <v>90</v>
      </c>
      <c r="B373" s="169" t="s">
        <v>384</v>
      </c>
      <c r="C373" s="170" t="s">
        <v>624</v>
      </c>
      <c r="D373" s="3">
        <v>185.64477</v>
      </c>
      <c r="E373" s="3">
        <v>4.566597</v>
      </c>
      <c r="F373" s="3">
        <v>190.211367</v>
      </c>
    </row>
    <row r="374" spans="1:6" ht="12.75">
      <c r="A374" s="152" t="s">
        <v>92</v>
      </c>
      <c r="B374" s="169" t="s">
        <v>385</v>
      </c>
      <c r="C374" s="170" t="s">
        <v>624</v>
      </c>
      <c r="D374" s="3">
        <v>184.89540499999998</v>
      </c>
      <c r="E374" s="3">
        <v>4.566597</v>
      </c>
      <c r="F374" s="3">
        <v>189.46200199999998</v>
      </c>
    </row>
    <row r="375" spans="1:6" ht="12.75">
      <c r="A375" s="152" t="s">
        <v>94</v>
      </c>
      <c r="B375" s="169" t="s">
        <v>386</v>
      </c>
      <c r="C375" s="170" t="s">
        <v>624</v>
      </c>
      <c r="D375" s="3">
        <v>242.396334</v>
      </c>
      <c r="E375" s="3">
        <v>4.566598</v>
      </c>
      <c r="F375" s="3">
        <v>246.962932</v>
      </c>
    </row>
    <row r="376" spans="1:6" ht="12.75">
      <c r="A376" s="152" t="s">
        <v>96</v>
      </c>
      <c r="B376" s="169" t="s">
        <v>387</v>
      </c>
      <c r="C376" s="170" t="s">
        <v>624</v>
      </c>
      <c r="D376" s="3">
        <v>250.32791800000004</v>
      </c>
      <c r="E376" s="3">
        <v>4.566597</v>
      </c>
      <c r="F376" s="3">
        <v>254.89451500000004</v>
      </c>
    </row>
    <row r="377" spans="1:6" ht="12.75">
      <c r="A377" s="152" t="s">
        <v>98</v>
      </c>
      <c r="B377" s="169" t="s">
        <v>388</v>
      </c>
      <c r="C377" s="170" t="s">
        <v>624</v>
      </c>
      <c r="D377" s="3">
        <v>287.708377</v>
      </c>
      <c r="E377" s="3">
        <v>4.566597</v>
      </c>
      <c r="F377" s="3">
        <v>292.274974</v>
      </c>
    </row>
    <row r="378" spans="1:6" ht="12.75">
      <c r="A378" s="152" t="s">
        <v>100</v>
      </c>
      <c r="B378" s="169" t="s">
        <v>389</v>
      </c>
      <c r="C378" s="170" t="s">
        <v>624</v>
      </c>
      <c r="D378" s="3">
        <v>330.741152</v>
      </c>
      <c r="E378" s="3">
        <v>4.566598</v>
      </c>
      <c r="F378" s="3">
        <v>335.30775</v>
      </c>
    </row>
    <row r="379" spans="1:6" ht="12.75">
      <c r="A379" s="152" t="s">
        <v>102</v>
      </c>
      <c r="B379" s="169" t="s">
        <v>390</v>
      </c>
      <c r="C379" s="170" t="s">
        <v>624</v>
      </c>
      <c r="D379" s="3">
        <v>142.013103</v>
      </c>
      <c r="E379" s="3">
        <v>4.566597</v>
      </c>
      <c r="F379" s="3">
        <v>146.5797</v>
      </c>
    </row>
    <row r="380" spans="1:6" ht="12.75">
      <c r="A380" s="152" t="s">
        <v>104</v>
      </c>
      <c r="B380" s="169" t="s">
        <v>391</v>
      </c>
      <c r="C380" s="170" t="s">
        <v>624</v>
      </c>
      <c r="D380" s="3">
        <v>178.113046</v>
      </c>
      <c r="E380" s="3">
        <v>4.566598</v>
      </c>
      <c r="F380" s="3">
        <v>182.67964400000002</v>
      </c>
    </row>
    <row r="381" spans="1:6" ht="12.75">
      <c r="A381" s="152" t="s">
        <v>106</v>
      </c>
      <c r="B381" s="169" t="s">
        <v>629</v>
      </c>
      <c r="C381" s="170" t="s">
        <v>624</v>
      </c>
      <c r="D381" s="3">
        <v>99.91733599999999</v>
      </c>
      <c r="E381" s="3">
        <v>4.566597</v>
      </c>
      <c r="F381" s="3">
        <v>104.483933</v>
      </c>
    </row>
    <row r="382" spans="1:6" ht="12.75">
      <c r="A382" s="152" t="s">
        <v>108</v>
      </c>
      <c r="B382" s="169" t="s">
        <v>392</v>
      </c>
      <c r="C382" s="170" t="s">
        <v>624</v>
      </c>
      <c r="D382" s="3">
        <v>209.324727</v>
      </c>
      <c r="E382" s="3">
        <v>4.566597</v>
      </c>
      <c r="F382" s="3">
        <v>213.891324</v>
      </c>
    </row>
    <row r="383" spans="1:6" ht="12.75">
      <c r="A383" s="152" t="s">
        <v>110</v>
      </c>
      <c r="B383" s="169" t="s">
        <v>393</v>
      </c>
      <c r="C383" s="170" t="s">
        <v>624</v>
      </c>
      <c r="D383" s="3">
        <v>305.093661</v>
      </c>
      <c r="E383" s="3">
        <v>4.566598</v>
      </c>
      <c r="F383" s="3">
        <v>309.660259</v>
      </c>
    </row>
    <row r="384" spans="1:6" ht="12.75">
      <c r="A384" s="152" t="s">
        <v>111</v>
      </c>
      <c r="B384" s="169" t="s">
        <v>394</v>
      </c>
      <c r="C384" s="170" t="s">
        <v>624</v>
      </c>
      <c r="D384" s="3">
        <v>154.630024</v>
      </c>
      <c r="E384" s="3">
        <v>4.566597</v>
      </c>
      <c r="F384" s="3">
        <v>159.196621</v>
      </c>
    </row>
    <row r="385" spans="1:6" ht="12.75">
      <c r="A385" s="152" t="s">
        <v>113</v>
      </c>
      <c r="B385" s="169" t="s">
        <v>395</v>
      </c>
      <c r="C385" s="170" t="s">
        <v>624</v>
      </c>
      <c r="D385" s="3">
        <v>303.445057</v>
      </c>
      <c r="E385" s="3">
        <v>4.566597</v>
      </c>
      <c r="F385" s="3">
        <v>308.011654</v>
      </c>
    </row>
    <row r="386" spans="1:6" ht="12.75">
      <c r="A386" s="152" t="s">
        <v>115</v>
      </c>
      <c r="B386" s="169" t="s">
        <v>396</v>
      </c>
      <c r="C386" s="170" t="s">
        <v>624</v>
      </c>
      <c r="D386" s="3">
        <v>261.33070499999997</v>
      </c>
      <c r="E386" s="3">
        <v>4.566598</v>
      </c>
      <c r="F386" s="3">
        <v>265.89730299999997</v>
      </c>
    </row>
    <row r="387" spans="1:6" ht="12.75">
      <c r="A387" s="152" t="s">
        <v>117</v>
      </c>
      <c r="B387" s="169" t="s">
        <v>397</v>
      </c>
      <c r="C387" s="170" t="s">
        <v>624</v>
      </c>
      <c r="D387" s="3">
        <v>217.751344</v>
      </c>
      <c r="E387" s="3">
        <v>4.566597</v>
      </c>
      <c r="F387" s="3">
        <v>222.317941</v>
      </c>
    </row>
    <row r="388" spans="1:6" ht="12.75">
      <c r="A388" s="152" t="s">
        <v>119</v>
      </c>
      <c r="B388" s="169" t="s">
        <v>630</v>
      </c>
      <c r="C388" s="170" t="s">
        <v>624</v>
      </c>
      <c r="D388" s="3">
        <v>121.568609</v>
      </c>
      <c r="E388" s="3">
        <v>4.566597</v>
      </c>
      <c r="F388" s="3">
        <v>126.135206</v>
      </c>
    </row>
    <row r="389" spans="1:6" ht="12.75">
      <c r="A389" s="152" t="s">
        <v>121</v>
      </c>
      <c r="B389" s="169" t="s">
        <v>398</v>
      </c>
      <c r="C389" s="170" t="s">
        <v>624</v>
      </c>
      <c r="D389" s="3">
        <v>385.1259170000001</v>
      </c>
      <c r="E389" s="3">
        <v>4.566598</v>
      </c>
      <c r="F389" s="3">
        <v>389.692515</v>
      </c>
    </row>
    <row r="390" spans="1:6" ht="12.75">
      <c r="A390" s="152" t="s">
        <v>123</v>
      </c>
      <c r="B390" s="169" t="s">
        <v>399</v>
      </c>
      <c r="C390" s="170" t="s">
        <v>624</v>
      </c>
      <c r="D390" s="3">
        <v>81.333067</v>
      </c>
      <c r="E390" s="3">
        <v>4.566597</v>
      </c>
      <c r="F390" s="3">
        <v>85.899664</v>
      </c>
    </row>
    <row r="391" spans="1:6" ht="12.75">
      <c r="A391" s="152" t="s">
        <v>186</v>
      </c>
      <c r="B391" s="169" t="s">
        <v>400</v>
      </c>
      <c r="C391" s="170" t="s">
        <v>624</v>
      </c>
      <c r="D391" s="3">
        <v>219.978458</v>
      </c>
      <c r="E391" s="3">
        <v>4.566597</v>
      </c>
      <c r="F391" s="3">
        <v>224.545055</v>
      </c>
    </row>
    <row r="392" spans="1:6" ht="12.75">
      <c r="A392" s="152" t="s">
        <v>188</v>
      </c>
      <c r="B392" s="169" t="s">
        <v>401</v>
      </c>
      <c r="C392" s="170" t="s">
        <v>624</v>
      </c>
      <c r="D392" s="3">
        <v>318.97701</v>
      </c>
      <c r="E392" s="3">
        <v>4.566598</v>
      </c>
      <c r="F392" s="3">
        <v>323.543608</v>
      </c>
    </row>
    <row r="393" spans="1:6" ht="12.75">
      <c r="A393" s="152" t="s">
        <v>189</v>
      </c>
      <c r="B393" s="169" t="s">
        <v>402</v>
      </c>
      <c r="C393" s="170" t="s">
        <v>624</v>
      </c>
      <c r="D393" s="3">
        <v>299.398482</v>
      </c>
      <c r="E393" s="3">
        <v>4.566597</v>
      </c>
      <c r="F393" s="3">
        <v>303.965079</v>
      </c>
    </row>
    <row r="394" spans="1:6" ht="12.75">
      <c r="A394" s="152" t="s">
        <v>191</v>
      </c>
      <c r="B394" s="169" t="s">
        <v>403</v>
      </c>
      <c r="C394" s="170" t="s">
        <v>624</v>
      </c>
      <c r="D394" s="3">
        <v>211.572823</v>
      </c>
      <c r="E394" s="3">
        <v>4.566597</v>
      </c>
      <c r="F394" s="3">
        <v>216.13942</v>
      </c>
    </row>
    <row r="395" spans="1:6" ht="12.75">
      <c r="A395" s="152" t="s">
        <v>193</v>
      </c>
      <c r="B395" s="169" t="s">
        <v>404</v>
      </c>
      <c r="C395" s="170" t="s">
        <v>624</v>
      </c>
      <c r="D395" s="3">
        <v>386.11699300000004</v>
      </c>
      <c r="E395" s="3">
        <v>4.566598</v>
      </c>
      <c r="F395" s="3">
        <v>390.68359100000004</v>
      </c>
    </row>
    <row r="396" spans="1:6" ht="12.75">
      <c r="A396" s="152" t="s">
        <v>195</v>
      </c>
      <c r="B396" s="169" t="s">
        <v>405</v>
      </c>
      <c r="C396" s="170" t="s">
        <v>624</v>
      </c>
      <c r="D396" s="3">
        <v>578.703973</v>
      </c>
      <c r="E396" s="3">
        <v>4.566597</v>
      </c>
      <c r="F396" s="3">
        <v>583.27057</v>
      </c>
    </row>
    <row r="397" spans="1:6" ht="12.75">
      <c r="A397" s="152" t="s">
        <v>196</v>
      </c>
      <c r="B397" s="169" t="s">
        <v>406</v>
      </c>
      <c r="C397" s="170" t="s">
        <v>624</v>
      </c>
      <c r="D397" s="3">
        <v>556.550346</v>
      </c>
      <c r="E397" s="3">
        <v>4.566598</v>
      </c>
      <c r="F397" s="3">
        <v>561.116944</v>
      </c>
    </row>
    <row r="398" spans="1:6" ht="12.75">
      <c r="A398" s="156" t="s">
        <v>197</v>
      </c>
      <c r="B398" s="169" t="s">
        <v>407</v>
      </c>
      <c r="C398" s="170" t="s">
        <v>624</v>
      </c>
      <c r="D398" s="3">
        <v>432.90500700000007</v>
      </c>
      <c r="E398" s="3">
        <v>4.566597</v>
      </c>
      <c r="F398" s="3">
        <v>437.471604</v>
      </c>
    </row>
    <row r="399" spans="1:6" ht="12.75" customHeight="1">
      <c r="A399" s="137"/>
      <c r="B399" s="138" t="s">
        <v>565</v>
      </c>
      <c r="C399" s="139" t="s">
        <v>555</v>
      </c>
      <c r="D399" s="140">
        <f>SUM(D319:D398)</f>
        <v>18910.010851999996</v>
      </c>
      <c r="E399" s="140">
        <f>SUM(E319:E398)</f>
        <v>365.32778800000006</v>
      </c>
      <c r="F399" s="140">
        <f>SUM(F319:F398)</f>
        <v>19275.33864</v>
      </c>
    </row>
    <row r="400" spans="1:6" ht="12.75">
      <c r="A400" s="153" t="s">
        <v>3</v>
      </c>
      <c r="B400" s="169" t="s">
        <v>408</v>
      </c>
      <c r="C400" s="158" t="s">
        <v>548</v>
      </c>
      <c r="D400" s="3">
        <v>244.84466</v>
      </c>
      <c r="E400" s="3">
        <v>4.566597</v>
      </c>
      <c r="F400" s="3">
        <v>249.411257</v>
      </c>
    </row>
    <row r="401" spans="1:6" ht="12.75">
      <c r="A401" s="152" t="s">
        <v>5</v>
      </c>
      <c r="B401" s="169" t="s">
        <v>409</v>
      </c>
      <c r="C401" s="157" t="s">
        <v>548</v>
      </c>
      <c r="D401" s="3">
        <v>106.705395</v>
      </c>
      <c r="E401" s="3">
        <v>4.566598</v>
      </c>
      <c r="F401" s="3">
        <v>111.27199300000001</v>
      </c>
    </row>
    <row r="402" spans="1:6" ht="12.75">
      <c r="A402" s="152" t="s">
        <v>7</v>
      </c>
      <c r="B402" s="169" t="s">
        <v>410</v>
      </c>
      <c r="C402" s="157" t="s">
        <v>549</v>
      </c>
      <c r="D402" s="3">
        <v>34.344266</v>
      </c>
      <c r="E402" s="3">
        <v>4.566597</v>
      </c>
      <c r="F402" s="3">
        <v>38.910863</v>
      </c>
    </row>
    <row r="403" spans="1:6" ht="12.75">
      <c r="A403" s="152" t="s">
        <v>9</v>
      </c>
      <c r="B403" s="169" t="s">
        <v>410</v>
      </c>
      <c r="C403" s="157" t="s">
        <v>549</v>
      </c>
      <c r="D403" s="3">
        <v>477.897389</v>
      </c>
      <c r="E403" s="3">
        <v>4.566597</v>
      </c>
      <c r="F403" s="3">
        <v>482.46398600000003</v>
      </c>
    </row>
    <row r="404" spans="1:6" ht="12.75">
      <c r="A404" s="152" t="s">
        <v>10</v>
      </c>
      <c r="B404" s="169" t="s">
        <v>411</v>
      </c>
      <c r="C404" s="157" t="s">
        <v>548</v>
      </c>
      <c r="D404" s="3">
        <v>273.320556</v>
      </c>
      <c r="E404" s="3">
        <v>4.566597</v>
      </c>
      <c r="F404" s="3">
        <v>277.887153</v>
      </c>
    </row>
    <row r="405" spans="1:6" ht="12.75">
      <c r="A405" s="152" t="s">
        <v>11</v>
      </c>
      <c r="B405" s="169" t="s">
        <v>412</v>
      </c>
      <c r="C405" s="157" t="s">
        <v>548</v>
      </c>
      <c r="D405" s="3">
        <v>252.48819</v>
      </c>
      <c r="E405" s="3">
        <v>4.566598</v>
      </c>
      <c r="F405" s="3">
        <v>257.054788</v>
      </c>
    </row>
    <row r="406" spans="1:6" ht="12.75">
      <c r="A406" s="152" t="s">
        <v>12</v>
      </c>
      <c r="B406" s="169" t="s">
        <v>413</v>
      </c>
      <c r="C406" s="157" t="s">
        <v>549</v>
      </c>
      <c r="D406" s="3">
        <v>149.075726</v>
      </c>
      <c r="E406" s="3">
        <v>4.566597</v>
      </c>
      <c r="F406" s="3">
        <v>153.642323</v>
      </c>
    </row>
    <row r="407" spans="1:6" ht="12.75">
      <c r="A407" s="152" t="s">
        <v>13</v>
      </c>
      <c r="B407" s="169" t="s">
        <v>414</v>
      </c>
      <c r="C407" s="157" t="s">
        <v>549</v>
      </c>
      <c r="D407" s="3">
        <v>296.401019</v>
      </c>
      <c r="E407" s="3">
        <v>4.566597</v>
      </c>
      <c r="F407" s="3">
        <v>300.967616</v>
      </c>
    </row>
    <row r="408" spans="1:6" ht="12.75">
      <c r="A408" s="152" t="s">
        <v>15</v>
      </c>
      <c r="B408" s="169" t="s">
        <v>631</v>
      </c>
      <c r="C408" s="157" t="s">
        <v>548</v>
      </c>
      <c r="D408" s="3">
        <v>305.093661</v>
      </c>
      <c r="E408" s="3">
        <v>4.566598</v>
      </c>
      <c r="F408" s="3">
        <v>309.660259</v>
      </c>
    </row>
    <row r="409" spans="1:6" ht="12.75">
      <c r="A409" s="152" t="s">
        <v>17</v>
      </c>
      <c r="B409" s="169" t="s">
        <v>415</v>
      </c>
      <c r="C409" s="157" t="s">
        <v>548</v>
      </c>
      <c r="D409" s="3">
        <v>357.8490070000001</v>
      </c>
      <c r="E409" s="3">
        <v>4.566597</v>
      </c>
      <c r="F409" s="3">
        <v>362.415604</v>
      </c>
    </row>
    <row r="410" spans="1:6" ht="12.75">
      <c r="A410" s="152" t="s">
        <v>19</v>
      </c>
      <c r="B410" s="169" t="s">
        <v>632</v>
      </c>
      <c r="C410" s="157" t="s">
        <v>549</v>
      </c>
      <c r="D410" s="3">
        <v>348.706743</v>
      </c>
      <c r="E410" s="3">
        <v>4.566597</v>
      </c>
      <c r="F410" s="3">
        <v>353.27334</v>
      </c>
    </row>
    <row r="411" spans="1:6" ht="12.75">
      <c r="A411" s="152" t="s">
        <v>21</v>
      </c>
      <c r="B411" s="169" t="s">
        <v>633</v>
      </c>
      <c r="C411" s="157" t="s">
        <v>549</v>
      </c>
      <c r="D411" s="3">
        <v>290.25622</v>
      </c>
      <c r="E411" s="3">
        <v>4.566598</v>
      </c>
      <c r="F411" s="3">
        <v>294.822818</v>
      </c>
    </row>
    <row r="412" spans="1:6" ht="12.75">
      <c r="A412" s="152" t="s">
        <v>23</v>
      </c>
      <c r="B412" s="169" t="s">
        <v>634</v>
      </c>
      <c r="C412" s="157" t="s">
        <v>548</v>
      </c>
      <c r="D412" s="3">
        <v>233.604175</v>
      </c>
      <c r="E412" s="3">
        <v>4.566597</v>
      </c>
      <c r="F412" s="3">
        <v>238.170772</v>
      </c>
    </row>
    <row r="413" spans="1:6" ht="12.75">
      <c r="A413" s="152" t="s">
        <v>24</v>
      </c>
      <c r="B413" s="169" t="s">
        <v>416</v>
      </c>
      <c r="C413" s="157" t="s">
        <v>548</v>
      </c>
      <c r="D413" s="3">
        <v>220.11559300000002</v>
      </c>
      <c r="E413" s="3">
        <v>4.566597</v>
      </c>
      <c r="F413" s="3">
        <v>224.68219</v>
      </c>
    </row>
    <row r="414" spans="1:6" ht="12.75">
      <c r="A414" s="152" t="s">
        <v>25</v>
      </c>
      <c r="B414" s="169" t="s">
        <v>417</v>
      </c>
      <c r="C414" s="157" t="s">
        <v>549</v>
      </c>
      <c r="D414" s="3">
        <v>282.163071</v>
      </c>
      <c r="E414" s="3">
        <v>4.566598</v>
      </c>
      <c r="F414" s="3">
        <v>286.729669</v>
      </c>
    </row>
    <row r="415" spans="1:6" ht="12.75">
      <c r="A415" s="152" t="s">
        <v>26</v>
      </c>
      <c r="B415" s="169" t="s">
        <v>418</v>
      </c>
      <c r="C415" s="157" t="s">
        <v>549</v>
      </c>
      <c r="D415" s="3">
        <v>227.759122</v>
      </c>
      <c r="E415" s="3">
        <v>4.566597</v>
      </c>
      <c r="F415" s="3">
        <v>232.325719</v>
      </c>
    </row>
    <row r="416" spans="1:6" ht="12.75">
      <c r="A416" s="152" t="s">
        <v>28</v>
      </c>
      <c r="B416" s="169" t="s">
        <v>419</v>
      </c>
      <c r="C416" s="157" t="s">
        <v>548</v>
      </c>
      <c r="D416" s="3">
        <v>177.102003</v>
      </c>
      <c r="E416" s="3">
        <v>4.566598</v>
      </c>
      <c r="F416" s="3">
        <v>181.668601</v>
      </c>
    </row>
    <row r="417" spans="1:6" ht="12.75">
      <c r="A417" s="152" t="s">
        <v>29</v>
      </c>
      <c r="B417" s="169" t="s">
        <v>420</v>
      </c>
      <c r="C417" s="157" t="s">
        <v>548</v>
      </c>
      <c r="D417" s="3">
        <v>236.002144</v>
      </c>
      <c r="E417" s="3">
        <v>4.566597</v>
      </c>
      <c r="F417" s="3">
        <v>240.568741</v>
      </c>
    </row>
    <row r="418" spans="1:6" ht="12.75">
      <c r="A418" s="152" t="s">
        <v>30</v>
      </c>
      <c r="B418" s="169" t="s">
        <v>421</v>
      </c>
      <c r="C418" s="157" t="s">
        <v>549</v>
      </c>
      <c r="D418" s="3">
        <v>240.79808500000004</v>
      </c>
      <c r="E418" s="3">
        <v>4.566597</v>
      </c>
      <c r="F418" s="3">
        <v>245.364682</v>
      </c>
    </row>
    <row r="419" spans="1:6" ht="12.75">
      <c r="A419" s="152" t="s">
        <v>31</v>
      </c>
      <c r="B419" s="169" t="s">
        <v>422</v>
      </c>
      <c r="C419" s="157" t="s">
        <v>549</v>
      </c>
      <c r="D419" s="3">
        <v>252.93781000000004</v>
      </c>
      <c r="E419" s="3">
        <v>4.566598</v>
      </c>
      <c r="F419" s="3">
        <v>257.504408</v>
      </c>
    </row>
    <row r="420" spans="1:6" ht="12.75">
      <c r="A420" s="152" t="s">
        <v>33</v>
      </c>
      <c r="B420" s="169" t="s">
        <v>423</v>
      </c>
      <c r="C420" s="157" t="s">
        <v>548</v>
      </c>
      <c r="D420" s="3">
        <v>216.96825700000002</v>
      </c>
      <c r="E420" s="3">
        <v>4.566597</v>
      </c>
      <c r="F420" s="3">
        <v>221.534854</v>
      </c>
    </row>
    <row r="421" spans="1:6" ht="12.75">
      <c r="A421" s="152" t="s">
        <v>35</v>
      </c>
      <c r="B421" s="169" t="s">
        <v>424</v>
      </c>
      <c r="C421" s="157" t="s">
        <v>548</v>
      </c>
      <c r="D421" s="3">
        <v>230.00721900000002</v>
      </c>
      <c r="E421" s="3">
        <v>4.566597</v>
      </c>
      <c r="F421" s="3">
        <v>234.57381600000002</v>
      </c>
    </row>
    <row r="422" spans="1:6" ht="12.75">
      <c r="A422" s="152" t="s">
        <v>36</v>
      </c>
      <c r="B422" s="169" t="s">
        <v>425</v>
      </c>
      <c r="C422" s="157" t="s">
        <v>549</v>
      </c>
      <c r="D422" s="3">
        <v>234.05379399999998</v>
      </c>
      <c r="E422" s="3">
        <v>4.566598</v>
      </c>
      <c r="F422" s="3">
        <v>238.620392</v>
      </c>
    </row>
    <row r="423" spans="1:6" ht="12.75">
      <c r="A423" s="152" t="s">
        <v>38</v>
      </c>
      <c r="B423" s="169" t="s">
        <v>426</v>
      </c>
      <c r="C423" s="157" t="s">
        <v>549</v>
      </c>
      <c r="D423" s="3">
        <v>191.339951</v>
      </c>
      <c r="E423" s="3">
        <v>4.566597</v>
      </c>
      <c r="F423" s="3">
        <v>195.90654800000002</v>
      </c>
    </row>
    <row r="424" spans="1:6" ht="12.75">
      <c r="A424" s="152" t="s">
        <v>40</v>
      </c>
      <c r="B424" s="169" t="s">
        <v>427</v>
      </c>
      <c r="C424" s="157" t="s">
        <v>548</v>
      </c>
      <c r="D424" s="3">
        <v>330.721968</v>
      </c>
      <c r="E424" s="3">
        <v>4.566597</v>
      </c>
      <c r="F424" s="3">
        <v>335.288565</v>
      </c>
    </row>
    <row r="425" spans="1:6" ht="12.75">
      <c r="A425" s="152" t="s">
        <v>41</v>
      </c>
      <c r="B425" s="169" t="s">
        <v>428</v>
      </c>
      <c r="C425" s="157" t="s">
        <v>548</v>
      </c>
      <c r="D425" s="3">
        <v>165.861517</v>
      </c>
      <c r="E425" s="3">
        <v>4.566598</v>
      </c>
      <c r="F425" s="3">
        <v>170.428115</v>
      </c>
    </row>
    <row r="426" spans="1:6" ht="12.75">
      <c r="A426" s="152" t="s">
        <v>43</v>
      </c>
      <c r="B426" s="169" t="s">
        <v>429</v>
      </c>
      <c r="C426" s="157" t="s">
        <v>549</v>
      </c>
      <c r="D426" s="3">
        <v>184.745532</v>
      </c>
      <c r="E426" s="3">
        <v>4.566597</v>
      </c>
      <c r="F426" s="3">
        <v>189.312129</v>
      </c>
    </row>
    <row r="427" spans="1:6" ht="12.75">
      <c r="A427" s="152" t="s">
        <v>45</v>
      </c>
      <c r="B427" s="169" t="s">
        <v>635</v>
      </c>
      <c r="C427" s="157" t="s">
        <v>549</v>
      </c>
      <c r="D427" s="3">
        <v>244.544914</v>
      </c>
      <c r="E427" s="3">
        <v>4.566597</v>
      </c>
      <c r="F427" s="3">
        <v>249.111511</v>
      </c>
    </row>
    <row r="428" spans="1:6" ht="12.75">
      <c r="A428" s="152" t="s">
        <v>46</v>
      </c>
      <c r="B428" s="169" t="s">
        <v>430</v>
      </c>
      <c r="C428" s="157" t="s">
        <v>548</v>
      </c>
      <c r="D428" s="3">
        <v>193.73792000000003</v>
      </c>
      <c r="E428" s="3">
        <v>4.566598</v>
      </c>
      <c r="F428" s="3">
        <v>198.304518</v>
      </c>
    </row>
    <row r="429" spans="1:6" ht="12.75">
      <c r="A429" s="152" t="s">
        <v>47</v>
      </c>
      <c r="B429" s="169" t="s">
        <v>636</v>
      </c>
      <c r="C429" s="157" t="s">
        <v>548</v>
      </c>
      <c r="D429" s="3">
        <v>290.855713</v>
      </c>
      <c r="E429" s="3">
        <v>4.566597</v>
      </c>
      <c r="F429" s="3">
        <v>295.42231</v>
      </c>
    </row>
    <row r="430" spans="1:6" ht="12.75">
      <c r="A430" s="152" t="s">
        <v>49</v>
      </c>
      <c r="B430" s="169" t="s">
        <v>431</v>
      </c>
      <c r="C430" s="157" t="s">
        <v>549</v>
      </c>
      <c r="D430" s="3">
        <v>205.278152</v>
      </c>
      <c r="E430" s="3">
        <v>4.566597</v>
      </c>
      <c r="F430" s="3">
        <v>209.844749</v>
      </c>
    </row>
    <row r="431" spans="1:6" ht="12.75">
      <c r="A431" s="152" t="s">
        <v>51</v>
      </c>
      <c r="B431" s="169" t="s">
        <v>432</v>
      </c>
      <c r="C431" s="157" t="s">
        <v>549</v>
      </c>
      <c r="D431" s="3">
        <v>216.36876400000003</v>
      </c>
      <c r="E431" s="3">
        <v>4.566598</v>
      </c>
      <c r="F431" s="3">
        <v>220.935362</v>
      </c>
    </row>
    <row r="432" spans="1:6" ht="12.75">
      <c r="A432" s="152" t="s">
        <v>52</v>
      </c>
      <c r="B432" s="169" t="s">
        <v>433</v>
      </c>
      <c r="C432" s="157" t="s">
        <v>548</v>
      </c>
      <c r="D432" s="3">
        <v>397.71526</v>
      </c>
      <c r="E432" s="3">
        <v>4.566597</v>
      </c>
      <c r="F432" s="3">
        <v>402.281857</v>
      </c>
    </row>
    <row r="433" spans="1:6" ht="12.75">
      <c r="A433" s="152" t="s">
        <v>54</v>
      </c>
      <c r="B433" s="169" t="s">
        <v>434</v>
      </c>
      <c r="C433" s="157" t="s">
        <v>548</v>
      </c>
      <c r="D433" s="3">
        <v>207.676122</v>
      </c>
      <c r="E433" s="3">
        <v>4.566598</v>
      </c>
      <c r="F433" s="3">
        <v>212.24272000000002</v>
      </c>
    </row>
    <row r="434" spans="1:6" ht="12.75">
      <c r="A434" s="152" t="s">
        <v>56</v>
      </c>
      <c r="B434" s="169" t="s">
        <v>435</v>
      </c>
      <c r="C434" s="157" t="s">
        <v>549</v>
      </c>
      <c r="D434" s="3">
        <v>284.261295</v>
      </c>
      <c r="E434" s="3">
        <v>4.566597</v>
      </c>
      <c r="F434" s="3">
        <v>288.827892</v>
      </c>
    </row>
    <row r="435" spans="1:6" ht="12.75">
      <c r="A435" s="152" t="s">
        <v>57</v>
      </c>
      <c r="B435" s="169" t="s">
        <v>637</v>
      </c>
      <c r="C435" s="157" t="s">
        <v>549</v>
      </c>
      <c r="D435" s="3">
        <v>253.687175</v>
      </c>
      <c r="E435" s="3">
        <v>4.566597</v>
      </c>
      <c r="F435" s="3">
        <v>258.253772</v>
      </c>
    </row>
    <row r="436" spans="1:6" ht="12.75" customHeight="1">
      <c r="A436" s="141"/>
      <c r="B436" s="142" t="s">
        <v>566</v>
      </c>
      <c r="C436" s="143" t="s">
        <v>555</v>
      </c>
      <c r="D436" s="144">
        <f>SUM(D400:D435)</f>
        <v>8855.288388000003</v>
      </c>
      <c r="E436" s="144">
        <f>SUM(E400:E435)</f>
        <v>164.39750400000003</v>
      </c>
      <c r="F436" s="144">
        <f>SUM(F400:F435)</f>
        <v>9019.685892</v>
      </c>
    </row>
    <row r="437" spans="1:6" ht="12.75">
      <c r="A437" s="153" t="s">
        <v>3</v>
      </c>
      <c r="B437" s="169" t="s">
        <v>436</v>
      </c>
      <c r="C437" s="158" t="s">
        <v>550</v>
      </c>
      <c r="D437" s="3">
        <v>293.10381</v>
      </c>
      <c r="E437" s="3">
        <v>4.566598</v>
      </c>
      <c r="F437" s="3">
        <v>297.670408</v>
      </c>
    </row>
    <row r="438" spans="1:6" ht="12.75">
      <c r="A438" s="152" t="s">
        <v>5</v>
      </c>
      <c r="B438" s="169" t="s">
        <v>437</v>
      </c>
      <c r="C438" s="157" t="s">
        <v>550</v>
      </c>
      <c r="D438" s="3">
        <v>146.122031</v>
      </c>
      <c r="E438" s="3">
        <v>4.566597</v>
      </c>
      <c r="F438" s="3">
        <v>150.688628</v>
      </c>
    </row>
    <row r="439" spans="1:6" ht="12.75">
      <c r="A439" s="152" t="s">
        <v>7</v>
      </c>
      <c r="B439" s="169" t="s">
        <v>638</v>
      </c>
      <c r="C439" s="157" t="s">
        <v>551</v>
      </c>
      <c r="D439" s="3">
        <v>58.365183</v>
      </c>
      <c r="E439" s="3">
        <v>4.566597</v>
      </c>
      <c r="F439" s="3">
        <v>62.93178</v>
      </c>
    </row>
    <row r="440" spans="1:6" ht="12.75">
      <c r="A440" s="152" t="s">
        <v>9</v>
      </c>
      <c r="B440" s="169" t="s">
        <v>438</v>
      </c>
      <c r="C440" s="157" t="s">
        <v>551</v>
      </c>
      <c r="D440" s="3">
        <v>223.262929</v>
      </c>
      <c r="E440" s="3">
        <v>4.566598</v>
      </c>
      <c r="F440" s="3">
        <v>227.82952699999998</v>
      </c>
    </row>
    <row r="441" spans="1:6" ht="12.75">
      <c r="A441" s="152" t="s">
        <v>10</v>
      </c>
      <c r="B441" s="169" t="s">
        <v>439</v>
      </c>
      <c r="C441" s="157" t="s">
        <v>550</v>
      </c>
      <c r="D441" s="3">
        <v>243.345929</v>
      </c>
      <c r="E441" s="3">
        <v>4.566597</v>
      </c>
      <c r="F441" s="3">
        <v>247.912526</v>
      </c>
    </row>
    <row r="442" spans="1:6" ht="12.75">
      <c r="A442" s="152" t="s">
        <v>11</v>
      </c>
      <c r="B442" s="169" t="s">
        <v>639</v>
      </c>
      <c r="C442" s="157" t="s">
        <v>550</v>
      </c>
      <c r="D442" s="3">
        <v>211.572823</v>
      </c>
      <c r="E442" s="3">
        <v>4.566597</v>
      </c>
      <c r="F442" s="3">
        <v>216.13942</v>
      </c>
    </row>
    <row r="443" spans="1:6" ht="12.75">
      <c r="A443" s="152" t="s">
        <v>12</v>
      </c>
      <c r="B443" s="169" t="s">
        <v>640</v>
      </c>
      <c r="C443" s="157" t="s">
        <v>551</v>
      </c>
      <c r="D443" s="3">
        <v>172.15618800000001</v>
      </c>
      <c r="E443" s="3">
        <v>4.566598</v>
      </c>
      <c r="F443" s="3">
        <v>176.72278599999999</v>
      </c>
    </row>
    <row r="444" spans="1:6" ht="12.75">
      <c r="A444" s="152" t="s">
        <v>13</v>
      </c>
      <c r="B444" s="169" t="s">
        <v>440</v>
      </c>
      <c r="C444" s="157" t="s">
        <v>551</v>
      </c>
      <c r="D444" s="3">
        <v>216.668511</v>
      </c>
      <c r="E444" s="3">
        <v>4.566597</v>
      </c>
      <c r="F444" s="3">
        <v>221.235108</v>
      </c>
    </row>
    <row r="445" spans="1:6" ht="12.75">
      <c r="A445" s="152" t="s">
        <v>15</v>
      </c>
      <c r="B445" s="169" t="s">
        <v>641</v>
      </c>
      <c r="C445" s="157" t="s">
        <v>550</v>
      </c>
      <c r="D445" s="3">
        <v>192.688808</v>
      </c>
      <c r="E445" s="3">
        <v>4.566597</v>
      </c>
      <c r="F445" s="3">
        <v>197.255405</v>
      </c>
    </row>
    <row r="446" spans="1:6" ht="12.75">
      <c r="A446" s="152" t="s">
        <v>17</v>
      </c>
      <c r="B446" s="169" t="s">
        <v>441</v>
      </c>
      <c r="C446" s="157" t="s">
        <v>550</v>
      </c>
      <c r="D446" s="3">
        <v>211.722697</v>
      </c>
      <c r="E446" s="3">
        <v>4.566598</v>
      </c>
      <c r="F446" s="3">
        <v>216.28929500000004</v>
      </c>
    </row>
    <row r="447" spans="1:6" ht="12.75">
      <c r="A447" s="152" t="s">
        <v>19</v>
      </c>
      <c r="B447" s="169" t="s">
        <v>442</v>
      </c>
      <c r="C447" s="157" t="s">
        <v>551</v>
      </c>
      <c r="D447" s="3">
        <v>194.037667</v>
      </c>
      <c r="E447" s="3">
        <v>4.566597</v>
      </c>
      <c r="F447" s="3">
        <v>198.604264</v>
      </c>
    </row>
    <row r="448" spans="1:6" ht="12.75">
      <c r="A448" s="152" t="s">
        <v>21</v>
      </c>
      <c r="B448" s="169" t="s">
        <v>443</v>
      </c>
      <c r="C448" s="157" t="s">
        <v>551</v>
      </c>
      <c r="D448" s="3">
        <v>197.63462099999998</v>
      </c>
      <c r="E448" s="3">
        <v>4.566597</v>
      </c>
      <c r="F448" s="3">
        <v>202.201218</v>
      </c>
    </row>
    <row r="449" spans="1:6" ht="12.75">
      <c r="A449" s="152" t="s">
        <v>23</v>
      </c>
      <c r="B449" s="169" t="s">
        <v>444</v>
      </c>
      <c r="C449" s="157" t="s">
        <v>550</v>
      </c>
      <c r="D449" s="3">
        <v>237.351003</v>
      </c>
      <c r="E449" s="3">
        <v>4.566598</v>
      </c>
      <c r="F449" s="3">
        <v>241.917601</v>
      </c>
    </row>
    <row r="450" spans="1:6" ht="12.75">
      <c r="A450" s="152" t="s">
        <v>24</v>
      </c>
      <c r="B450" s="169" t="s">
        <v>445</v>
      </c>
      <c r="C450" s="157" t="s">
        <v>550</v>
      </c>
      <c r="D450" s="3">
        <v>266.876011</v>
      </c>
      <c r="E450" s="3">
        <v>4.566597</v>
      </c>
      <c r="F450" s="3">
        <v>271.442608</v>
      </c>
    </row>
    <row r="451" spans="1:6" ht="12.75">
      <c r="A451" s="152" t="s">
        <v>25</v>
      </c>
      <c r="B451" s="169" t="s">
        <v>446</v>
      </c>
      <c r="C451" s="157" t="s">
        <v>551</v>
      </c>
      <c r="D451" s="3">
        <v>136.036763</v>
      </c>
      <c r="E451" s="3">
        <v>4.566598</v>
      </c>
      <c r="F451" s="3">
        <v>140.603361</v>
      </c>
    </row>
    <row r="452" spans="1:6" ht="12.75">
      <c r="A452" s="152" t="s">
        <v>26</v>
      </c>
      <c r="B452" s="169" t="s">
        <v>447</v>
      </c>
      <c r="C452" s="157" t="s">
        <v>551</v>
      </c>
      <c r="D452" s="3">
        <v>263.129182</v>
      </c>
      <c r="E452" s="3">
        <v>4.566597</v>
      </c>
      <c r="F452" s="3">
        <v>267.695779</v>
      </c>
    </row>
    <row r="453" spans="1:6" ht="12.75">
      <c r="A453" s="152" t="s">
        <v>28</v>
      </c>
      <c r="B453" s="169" t="s">
        <v>448</v>
      </c>
      <c r="C453" s="157" t="s">
        <v>550</v>
      </c>
      <c r="D453" s="3">
        <v>269.873474</v>
      </c>
      <c r="E453" s="3">
        <v>4.566597</v>
      </c>
      <c r="F453" s="3">
        <v>274.440071</v>
      </c>
    </row>
    <row r="454" spans="1:6" ht="12.75">
      <c r="A454" s="152" t="s">
        <v>29</v>
      </c>
      <c r="B454" s="169" t="s">
        <v>642</v>
      </c>
      <c r="C454" s="157" t="s">
        <v>550</v>
      </c>
      <c r="D454" s="3">
        <v>238.699862</v>
      </c>
      <c r="E454" s="3">
        <v>4.566598</v>
      </c>
      <c r="F454" s="3">
        <v>243.26646000000002</v>
      </c>
    </row>
    <row r="455" spans="1:6" ht="12.75">
      <c r="A455" s="152" t="s">
        <v>30</v>
      </c>
      <c r="B455" s="169" t="s">
        <v>643</v>
      </c>
      <c r="C455" s="157" t="s">
        <v>551</v>
      </c>
      <c r="D455" s="3">
        <v>235.252779</v>
      </c>
      <c r="E455" s="3">
        <v>4.566597</v>
      </c>
      <c r="F455" s="3">
        <v>239.819376</v>
      </c>
    </row>
    <row r="456" spans="1:6" ht="12.75">
      <c r="A456" s="152" t="s">
        <v>31</v>
      </c>
      <c r="B456" s="169" t="s">
        <v>449</v>
      </c>
      <c r="C456" s="157" t="s">
        <v>551</v>
      </c>
      <c r="D456" s="3">
        <v>179.350099</v>
      </c>
      <c r="E456" s="3">
        <v>4.566597</v>
      </c>
      <c r="F456" s="3">
        <v>183.916696</v>
      </c>
    </row>
    <row r="457" spans="1:6" ht="12.75">
      <c r="A457" s="152" t="s">
        <v>33</v>
      </c>
      <c r="B457" s="169" t="s">
        <v>450</v>
      </c>
      <c r="C457" s="157" t="s">
        <v>550</v>
      </c>
      <c r="D457" s="3">
        <v>157.019002</v>
      </c>
      <c r="E457" s="3">
        <v>4.566598</v>
      </c>
      <c r="F457" s="3">
        <v>161.5856</v>
      </c>
    </row>
    <row r="458" spans="1:6" ht="12.75">
      <c r="A458" s="152" t="s">
        <v>35</v>
      </c>
      <c r="B458" s="169" t="s">
        <v>644</v>
      </c>
      <c r="C458" s="157" t="s">
        <v>550</v>
      </c>
      <c r="D458" s="3">
        <v>251.289206</v>
      </c>
      <c r="E458" s="3">
        <v>4.566597</v>
      </c>
      <c r="F458" s="3">
        <v>255.85580299999998</v>
      </c>
    </row>
    <row r="459" spans="1:6" ht="12.75">
      <c r="A459" s="152" t="s">
        <v>36</v>
      </c>
      <c r="B459" s="169" t="s">
        <v>451</v>
      </c>
      <c r="C459" s="157" t="s">
        <v>551</v>
      </c>
      <c r="D459" s="3">
        <v>205.278152</v>
      </c>
      <c r="E459" s="3">
        <v>4.566597</v>
      </c>
      <c r="F459" s="3">
        <v>209.844749</v>
      </c>
    </row>
    <row r="460" spans="1:6" ht="12.75">
      <c r="A460" s="152" t="s">
        <v>38</v>
      </c>
      <c r="B460" s="169" t="s">
        <v>452</v>
      </c>
      <c r="C460" s="157" t="s">
        <v>551</v>
      </c>
      <c r="D460" s="3">
        <v>284.411168</v>
      </c>
      <c r="E460" s="3">
        <v>4.566598</v>
      </c>
      <c r="F460" s="3">
        <v>288.977766</v>
      </c>
    </row>
    <row r="461" spans="1:6" ht="12.75">
      <c r="A461" s="152" t="s">
        <v>40</v>
      </c>
      <c r="B461" s="169" t="s">
        <v>453</v>
      </c>
      <c r="C461" s="157" t="s">
        <v>550</v>
      </c>
      <c r="D461" s="3">
        <v>161.814943</v>
      </c>
      <c r="E461" s="3">
        <v>4.566597</v>
      </c>
      <c r="F461" s="3">
        <v>166.38154</v>
      </c>
    </row>
    <row r="462" spans="1:6" ht="12.75">
      <c r="A462" s="152" t="s">
        <v>41</v>
      </c>
      <c r="B462" s="169" t="s">
        <v>454</v>
      </c>
      <c r="C462" s="157" t="s">
        <v>550</v>
      </c>
      <c r="D462" s="3">
        <v>149.974964</v>
      </c>
      <c r="E462" s="3">
        <v>4.566597</v>
      </c>
      <c r="F462" s="3">
        <v>154.541561</v>
      </c>
    </row>
    <row r="463" spans="1:6" ht="12.75">
      <c r="A463" s="152" t="s">
        <v>43</v>
      </c>
      <c r="B463" s="169" t="s">
        <v>455</v>
      </c>
      <c r="C463" s="157" t="s">
        <v>551</v>
      </c>
      <c r="D463" s="3">
        <v>223.562674</v>
      </c>
      <c r="E463" s="3">
        <v>4.566598</v>
      </c>
      <c r="F463" s="3">
        <v>228.12927200000001</v>
      </c>
    </row>
    <row r="464" spans="1:6" ht="12.75">
      <c r="A464" s="152" t="s">
        <v>45</v>
      </c>
      <c r="B464" s="169" t="s">
        <v>456</v>
      </c>
      <c r="C464" s="157" t="s">
        <v>551</v>
      </c>
      <c r="D464" s="3">
        <v>202.280689</v>
      </c>
      <c r="E464" s="3">
        <v>4.566597</v>
      </c>
      <c r="F464" s="3">
        <v>206.847286</v>
      </c>
    </row>
    <row r="465" spans="1:6" ht="12.75">
      <c r="A465" s="152" t="s">
        <v>46</v>
      </c>
      <c r="B465" s="169" t="s">
        <v>457</v>
      </c>
      <c r="C465" s="157" t="s">
        <v>550</v>
      </c>
      <c r="D465" s="3">
        <v>298.349371</v>
      </c>
      <c r="E465" s="3">
        <v>4.566597</v>
      </c>
      <c r="F465" s="3">
        <v>302.915968</v>
      </c>
    </row>
    <row r="466" spans="1:6" ht="12.75">
      <c r="A466" s="152" t="s">
        <v>47</v>
      </c>
      <c r="B466" s="169" t="s">
        <v>458</v>
      </c>
      <c r="C466" s="157" t="s">
        <v>550</v>
      </c>
      <c r="D466" s="3">
        <v>239.748973</v>
      </c>
      <c r="E466" s="3">
        <v>4.566598</v>
      </c>
      <c r="F466" s="3">
        <v>244.31557100000003</v>
      </c>
    </row>
    <row r="467" spans="1:6" ht="12.75">
      <c r="A467" s="152" t="s">
        <v>49</v>
      </c>
      <c r="B467" s="169" t="s">
        <v>459</v>
      </c>
      <c r="C467" s="157" t="s">
        <v>551</v>
      </c>
      <c r="D467" s="3">
        <v>187.443249</v>
      </c>
      <c r="E467" s="3">
        <v>4.566597</v>
      </c>
      <c r="F467" s="3">
        <v>192.009846</v>
      </c>
    </row>
    <row r="468" spans="1:6" ht="12.75">
      <c r="A468" s="152" t="s">
        <v>51</v>
      </c>
      <c r="B468" s="169" t="s">
        <v>460</v>
      </c>
      <c r="C468" s="157" t="s">
        <v>551</v>
      </c>
      <c r="D468" s="3">
        <v>224.76166</v>
      </c>
      <c r="E468" s="3">
        <v>4.566598</v>
      </c>
      <c r="F468" s="3">
        <v>229.328258</v>
      </c>
    </row>
    <row r="469" spans="1:6" ht="12.75">
      <c r="A469" s="152" t="s">
        <v>52</v>
      </c>
      <c r="B469" s="169" t="s">
        <v>461</v>
      </c>
      <c r="C469" s="157" t="s">
        <v>550</v>
      </c>
      <c r="D469" s="3">
        <v>322.029325</v>
      </c>
      <c r="E469" s="3">
        <v>4.566597</v>
      </c>
      <c r="F469" s="3">
        <v>326.595922</v>
      </c>
    </row>
    <row r="470" spans="1:6" ht="12.75">
      <c r="A470" s="152" t="s">
        <v>54</v>
      </c>
      <c r="B470" s="169" t="s">
        <v>462</v>
      </c>
      <c r="C470" s="157" t="s">
        <v>550</v>
      </c>
      <c r="D470" s="3">
        <v>303.07427</v>
      </c>
      <c r="E470" s="3">
        <v>4.566597</v>
      </c>
      <c r="F470" s="3">
        <v>307.640867</v>
      </c>
    </row>
    <row r="471" spans="1:6" ht="12.75">
      <c r="A471" s="152" t="s">
        <v>56</v>
      </c>
      <c r="B471" s="169" t="s">
        <v>645</v>
      </c>
      <c r="C471" s="157" t="s">
        <v>551</v>
      </c>
      <c r="D471" s="3">
        <v>276.917512</v>
      </c>
      <c r="E471" s="3">
        <v>4.566598</v>
      </c>
      <c r="F471" s="3">
        <v>281.48411</v>
      </c>
    </row>
    <row r="472" spans="1:6" ht="12.75">
      <c r="A472" s="152" t="s">
        <v>57</v>
      </c>
      <c r="B472" s="169" t="s">
        <v>463</v>
      </c>
      <c r="C472" s="157" t="s">
        <v>551</v>
      </c>
      <c r="D472" s="3">
        <v>309.29011</v>
      </c>
      <c r="E472" s="3">
        <v>4.566597</v>
      </c>
      <c r="F472" s="3">
        <v>313.85670700000003</v>
      </c>
    </row>
    <row r="473" spans="1:6" ht="12.75" customHeight="1">
      <c r="A473" s="145"/>
      <c r="B473" s="146" t="s">
        <v>567</v>
      </c>
      <c r="C473" s="147" t="s">
        <v>555</v>
      </c>
      <c r="D473" s="148">
        <f>SUM(D437:D472)</f>
        <v>7984.495637999999</v>
      </c>
      <c r="E473" s="148">
        <f>SUM(E437:E472)</f>
        <v>164.39750500000002</v>
      </c>
      <c r="F473" s="148">
        <f>SUM(F437:F472)</f>
        <v>8148.893143000003</v>
      </c>
    </row>
    <row r="474" spans="1:6" ht="12.75">
      <c r="A474" s="153" t="s">
        <v>3</v>
      </c>
      <c r="B474" s="169" t="s">
        <v>464</v>
      </c>
      <c r="C474" s="158" t="s">
        <v>552</v>
      </c>
      <c r="D474" s="3">
        <v>263.129183</v>
      </c>
      <c r="E474" s="3">
        <v>4.566597</v>
      </c>
      <c r="F474" s="3">
        <v>267.69578</v>
      </c>
    </row>
    <row r="475" spans="1:6" ht="12.75">
      <c r="A475" s="152" t="s">
        <v>5</v>
      </c>
      <c r="B475" s="169" t="s">
        <v>465</v>
      </c>
      <c r="C475" s="157" t="s">
        <v>552</v>
      </c>
      <c r="D475" s="3">
        <v>233.348196</v>
      </c>
      <c r="E475" s="3">
        <v>4.566598</v>
      </c>
      <c r="F475" s="3">
        <v>237.914794</v>
      </c>
    </row>
    <row r="476" spans="1:6" ht="12.75">
      <c r="A476" s="152" t="s">
        <v>7</v>
      </c>
      <c r="B476" s="169" t="s">
        <v>466</v>
      </c>
      <c r="C476" s="157" t="s">
        <v>553</v>
      </c>
      <c r="D476" s="3">
        <v>165.483261</v>
      </c>
      <c r="E476" s="3">
        <v>4.566597</v>
      </c>
      <c r="F476" s="3">
        <v>170.049858</v>
      </c>
    </row>
    <row r="477" spans="1:6" ht="12.75">
      <c r="A477" s="152" t="s">
        <v>9</v>
      </c>
      <c r="B477" s="169" t="s">
        <v>467</v>
      </c>
      <c r="C477" s="157" t="s">
        <v>553</v>
      </c>
      <c r="D477" s="3">
        <v>332.091058</v>
      </c>
      <c r="E477" s="3">
        <v>4.566597</v>
      </c>
      <c r="F477" s="3">
        <v>336.6576549999999</v>
      </c>
    </row>
    <row r="478" spans="1:6" ht="12.75">
      <c r="A478" s="152" t="s">
        <v>10</v>
      </c>
      <c r="B478" s="169" t="s">
        <v>468</v>
      </c>
      <c r="C478" s="157" t="s">
        <v>552</v>
      </c>
      <c r="D478" s="3">
        <v>292.953937</v>
      </c>
      <c r="E478" s="3">
        <v>4.566598</v>
      </c>
      <c r="F478" s="3">
        <v>297.520535</v>
      </c>
    </row>
    <row r="479" spans="1:6" ht="12.75">
      <c r="A479" s="152" t="s">
        <v>11</v>
      </c>
      <c r="B479" s="169" t="s">
        <v>646</v>
      </c>
      <c r="C479" s="157" t="s">
        <v>552</v>
      </c>
      <c r="D479" s="3">
        <v>193.288301</v>
      </c>
      <c r="E479" s="3">
        <v>4.566597</v>
      </c>
      <c r="F479" s="3">
        <v>197.854898</v>
      </c>
    </row>
    <row r="480" spans="1:6" ht="12.75">
      <c r="A480" s="152" t="s">
        <v>12</v>
      </c>
      <c r="B480" s="169" t="s">
        <v>647</v>
      </c>
      <c r="C480" s="157" t="s">
        <v>553</v>
      </c>
      <c r="D480" s="3">
        <v>253.23755599999998</v>
      </c>
      <c r="E480" s="3">
        <v>4.566597</v>
      </c>
      <c r="F480" s="3">
        <v>257.804153</v>
      </c>
    </row>
    <row r="481" spans="1:6" ht="12.75">
      <c r="A481" s="152" t="s">
        <v>13</v>
      </c>
      <c r="B481" s="169" t="s">
        <v>469</v>
      </c>
      <c r="C481" s="157" t="s">
        <v>553</v>
      </c>
      <c r="D481" s="3">
        <v>198.383988</v>
      </c>
      <c r="E481" s="3">
        <v>4.566598</v>
      </c>
      <c r="F481" s="3">
        <v>202.95058600000002</v>
      </c>
    </row>
    <row r="482" spans="1:6" ht="12.75">
      <c r="A482" s="152" t="s">
        <v>15</v>
      </c>
      <c r="B482" s="169" t="s">
        <v>470</v>
      </c>
      <c r="C482" s="157" t="s">
        <v>552</v>
      </c>
      <c r="D482" s="3">
        <v>210.523712</v>
      </c>
      <c r="E482" s="3">
        <v>4.566597</v>
      </c>
      <c r="F482" s="3">
        <v>215.090309</v>
      </c>
    </row>
    <row r="483" spans="1:6" ht="12.75">
      <c r="A483" s="152" t="s">
        <v>17</v>
      </c>
      <c r="B483" s="169" t="s">
        <v>471</v>
      </c>
      <c r="C483" s="157" t="s">
        <v>552</v>
      </c>
      <c r="D483" s="3">
        <v>243.046182</v>
      </c>
      <c r="E483" s="3">
        <v>4.566597</v>
      </c>
      <c r="F483" s="3">
        <v>247.612779</v>
      </c>
    </row>
    <row r="484" spans="1:6" ht="12.75">
      <c r="A484" s="152" t="s">
        <v>19</v>
      </c>
      <c r="B484" s="169" t="s">
        <v>472</v>
      </c>
      <c r="C484" s="157" t="s">
        <v>553</v>
      </c>
      <c r="D484" s="3">
        <v>272.721063</v>
      </c>
      <c r="E484" s="3">
        <v>4.566598</v>
      </c>
      <c r="F484" s="3">
        <v>277.287661</v>
      </c>
    </row>
    <row r="485" spans="1:6" ht="12.75">
      <c r="A485" s="152" t="s">
        <v>21</v>
      </c>
      <c r="B485" s="169" t="s">
        <v>473</v>
      </c>
      <c r="C485" s="157" t="s">
        <v>553</v>
      </c>
      <c r="D485" s="3">
        <v>219.516101</v>
      </c>
      <c r="E485" s="3">
        <v>4.566597</v>
      </c>
      <c r="F485" s="3">
        <v>224.082698</v>
      </c>
    </row>
    <row r="486" spans="1:6" ht="12.75">
      <c r="A486" s="152" t="s">
        <v>23</v>
      </c>
      <c r="B486" s="169" t="s">
        <v>648</v>
      </c>
      <c r="C486" s="157" t="s">
        <v>552</v>
      </c>
      <c r="D486" s="3">
        <v>129.442344</v>
      </c>
      <c r="E486" s="3">
        <v>4.566598</v>
      </c>
      <c r="F486" s="3">
        <v>134.008942</v>
      </c>
    </row>
    <row r="487" spans="1:6" ht="12.75">
      <c r="A487" s="152" t="s">
        <v>24</v>
      </c>
      <c r="B487" s="169" t="s">
        <v>474</v>
      </c>
      <c r="C487" s="157" t="s">
        <v>552</v>
      </c>
      <c r="D487" s="3">
        <v>222.963182</v>
      </c>
      <c r="E487" s="3">
        <v>4.566597</v>
      </c>
      <c r="F487" s="3">
        <v>227.529779</v>
      </c>
    </row>
    <row r="488" spans="1:6" ht="12.75">
      <c r="A488" s="152" t="s">
        <v>25</v>
      </c>
      <c r="B488" s="169" t="s">
        <v>475</v>
      </c>
      <c r="C488" s="157" t="s">
        <v>553</v>
      </c>
      <c r="D488" s="3">
        <v>209.474601</v>
      </c>
      <c r="E488" s="3">
        <v>4.566597</v>
      </c>
      <c r="F488" s="3">
        <v>214.041198</v>
      </c>
    </row>
    <row r="489" spans="1:6" ht="12.75">
      <c r="A489" s="152" t="s">
        <v>26</v>
      </c>
      <c r="B489" s="169" t="s">
        <v>476</v>
      </c>
      <c r="C489" s="157" t="s">
        <v>553</v>
      </c>
      <c r="D489" s="3">
        <v>212.621935</v>
      </c>
      <c r="E489" s="3">
        <v>4.566598</v>
      </c>
      <c r="F489" s="3">
        <v>217.18853300000004</v>
      </c>
    </row>
    <row r="490" spans="1:6" ht="12.75">
      <c r="A490" s="152" t="s">
        <v>28</v>
      </c>
      <c r="B490" s="169" t="s">
        <v>477</v>
      </c>
      <c r="C490" s="157" t="s">
        <v>552</v>
      </c>
      <c r="D490" s="3">
        <v>274.71092899999996</v>
      </c>
      <c r="E490" s="3">
        <v>4.566597</v>
      </c>
      <c r="F490" s="3">
        <v>279.27752599999997</v>
      </c>
    </row>
    <row r="491" spans="1:6" ht="12.75">
      <c r="A491" s="152" t="s">
        <v>29</v>
      </c>
      <c r="B491" s="169" t="s">
        <v>478</v>
      </c>
      <c r="C491" s="157" t="s">
        <v>552</v>
      </c>
      <c r="D491" s="3">
        <v>275.868399</v>
      </c>
      <c r="E491" s="3">
        <v>4.566597</v>
      </c>
      <c r="F491" s="3">
        <v>280.434996</v>
      </c>
    </row>
    <row r="492" spans="1:6" ht="12.75">
      <c r="A492" s="152" t="s">
        <v>30</v>
      </c>
      <c r="B492" s="169" t="s">
        <v>479</v>
      </c>
      <c r="C492" s="157" t="s">
        <v>553</v>
      </c>
      <c r="D492" s="3">
        <v>144.72940499999999</v>
      </c>
      <c r="E492" s="3">
        <v>4.566598</v>
      </c>
      <c r="F492" s="3">
        <v>149.29600299999998</v>
      </c>
    </row>
    <row r="493" spans="1:6" ht="12.75">
      <c r="A493" s="152" t="s">
        <v>31</v>
      </c>
      <c r="B493" s="169" t="s">
        <v>480</v>
      </c>
      <c r="C493" s="157" t="s">
        <v>553</v>
      </c>
      <c r="D493" s="3">
        <v>308.694663</v>
      </c>
      <c r="E493" s="3">
        <v>4.566597</v>
      </c>
      <c r="F493" s="3">
        <v>313.26126</v>
      </c>
    </row>
    <row r="494" spans="1:6" ht="12.75">
      <c r="A494" s="152" t="s">
        <v>33</v>
      </c>
      <c r="B494" s="169" t="s">
        <v>481</v>
      </c>
      <c r="C494" s="157" t="s">
        <v>552</v>
      </c>
      <c r="D494" s="3">
        <v>291.904825</v>
      </c>
      <c r="E494" s="3">
        <v>4.566597</v>
      </c>
      <c r="F494" s="3">
        <v>296.47142199999996</v>
      </c>
    </row>
    <row r="495" spans="1:6" ht="12.75">
      <c r="A495" s="152" t="s">
        <v>35</v>
      </c>
      <c r="B495" s="169" t="s">
        <v>482</v>
      </c>
      <c r="C495" s="157" t="s">
        <v>552</v>
      </c>
      <c r="D495" s="3">
        <v>214.12066800000002</v>
      </c>
      <c r="E495" s="3">
        <v>4.566598</v>
      </c>
      <c r="F495" s="3">
        <v>218.687266</v>
      </c>
    </row>
    <row r="496" spans="1:6" ht="12.75">
      <c r="A496" s="152" t="s">
        <v>36</v>
      </c>
      <c r="B496" s="169" t="s">
        <v>483</v>
      </c>
      <c r="C496" s="157" t="s">
        <v>553</v>
      </c>
      <c r="D496" s="3">
        <v>145.47877</v>
      </c>
      <c r="E496" s="3">
        <v>4.566597</v>
      </c>
      <c r="F496" s="3">
        <v>150.045367</v>
      </c>
    </row>
    <row r="497" spans="1:6" ht="12.75">
      <c r="A497" s="152" t="s">
        <v>38</v>
      </c>
      <c r="B497" s="169" t="s">
        <v>484</v>
      </c>
      <c r="C497" s="157" t="s">
        <v>553</v>
      </c>
      <c r="D497" s="3">
        <v>246.493264</v>
      </c>
      <c r="E497" s="3">
        <v>4.566597</v>
      </c>
      <c r="F497" s="3">
        <v>251.059861</v>
      </c>
    </row>
    <row r="498" spans="1:6" ht="12.75">
      <c r="A498" s="152" t="s">
        <v>40</v>
      </c>
      <c r="B498" s="169" t="s">
        <v>649</v>
      </c>
      <c r="C498" s="157" t="s">
        <v>552</v>
      </c>
      <c r="D498" s="3">
        <v>290.256221</v>
      </c>
      <c r="E498" s="3">
        <v>4.566598</v>
      </c>
      <c r="F498" s="3">
        <v>294.822819</v>
      </c>
    </row>
    <row r="499" spans="1:6" ht="12.75">
      <c r="A499" s="152" t="s">
        <v>41</v>
      </c>
      <c r="B499" s="169" t="s">
        <v>485</v>
      </c>
      <c r="C499" s="157" t="s">
        <v>552</v>
      </c>
      <c r="D499" s="3">
        <v>282.013199</v>
      </c>
      <c r="E499" s="3">
        <v>4.566597</v>
      </c>
      <c r="F499" s="3">
        <v>286.579796</v>
      </c>
    </row>
    <row r="500" spans="1:6" ht="12.75">
      <c r="A500" s="152" t="s">
        <v>43</v>
      </c>
      <c r="B500" s="169" t="s">
        <v>486</v>
      </c>
      <c r="C500" s="157" t="s">
        <v>553</v>
      </c>
      <c r="D500" s="3">
        <v>254.286667</v>
      </c>
      <c r="E500" s="3">
        <v>4.566597</v>
      </c>
      <c r="F500" s="3">
        <v>258.85326399999997</v>
      </c>
    </row>
    <row r="501" spans="1:6" ht="12.75">
      <c r="A501" s="152" t="s">
        <v>45</v>
      </c>
      <c r="B501" s="169" t="s">
        <v>487</v>
      </c>
      <c r="C501" s="157" t="s">
        <v>553</v>
      </c>
      <c r="D501" s="3">
        <v>184.711511</v>
      </c>
      <c r="E501" s="3">
        <v>4.566598</v>
      </c>
      <c r="F501" s="3">
        <v>189.278109</v>
      </c>
    </row>
    <row r="502" spans="1:6" ht="12.75">
      <c r="A502" s="152" t="s">
        <v>46</v>
      </c>
      <c r="B502" s="169" t="s">
        <v>488</v>
      </c>
      <c r="C502" s="157" t="s">
        <v>552</v>
      </c>
      <c r="D502" s="3">
        <v>321.72958</v>
      </c>
      <c r="E502" s="3">
        <v>4.566597</v>
      </c>
      <c r="F502" s="3">
        <v>326.296177</v>
      </c>
    </row>
    <row r="503" spans="1:6" ht="12.75">
      <c r="A503" s="152" t="s">
        <v>47</v>
      </c>
      <c r="B503" s="169" t="s">
        <v>650</v>
      </c>
      <c r="C503" s="157" t="s">
        <v>552</v>
      </c>
      <c r="D503" s="3">
        <v>131.390695</v>
      </c>
      <c r="E503" s="3">
        <v>4.566598</v>
      </c>
      <c r="F503" s="3">
        <v>135.957293</v>
      </c>
    </row>
    <row r="504" spans="1:6" ht="12.75">
      <c r="A504" s="152" t="s">
        <v>49</v>
      </c>
      <c r="B504" s="169" t="s">
        <v>489</v>
      </c>
      <c r="C504" s="157" t="s">
        <v>553</v>
      </c>
      <c r="D504" s="3">
        <v>184.445785</v>
      </c>
      <c r="E504" s="3">
        <v>4.566597</v>
      </c>
      <c r="F504" s="3">
        <v>189.012382</v>
      </c>
    </row>
    <row r="505" spans="1:6" ht="12.75">
      <c r="A505" s="152" t="s">
        <v>51</v>
      </c>
      <c r="B505" s="169" t="s">
        <v>490</v>
      </c>
      <c r="C505" s="157" t="s">
        <v>553</v>
      </c>
      <c r="D505" s="3">
        <v>260.731212</v>
      </c>
      <c r="E505" s="3">
        <v>4.566597</v>
      </c>
      <c r="F505" s="3">
        <v>265.29780900000003</v>
      </c>
    </row>
    <row r="506" spans="1:6" ht="12.75">
      <c r="A506" s="152" t="s">
        <v>52</v>
      </c>
      <c r="B506" s="169" t="s">
        <v>491</v>
      </c>
      <c r="C506" s="157" t="s">
        <v>552</v>
      </c>
      <c r="D506" s="3">
        <v>225.21128</v>
      </c>
      <c r="E506" s="3">
        <v>4.566598</v>
      </c>
      <c r="F506" s="3">
        <v>229.777878</v>
      </c>
    </row>
    <row r="507" spans="1:6" ht="12.75">
      <c r="A507" s="152" t="s">
        <v>54</v>
      </c>
      <c r="B507" s="169" t="s">
        <v>492</v>
      </c>
      <c r="C507" s="157" t="s">
        <v>552</v>
      </c>
      <c r="D507" s="3">
        <v>428.589126</v>
      </c>
      <c r="E507" s="3">
        <v>4.566597</v>
      </c>
      <c r="F507" s="3">
        <v>433.155723</v>
      </c>
    </row>
    <row r="508" spans="1:6" ht="12.75">
      <c r="A508" s="152" t="s">
        <v>56</v>
      </c>
      <c r="B508" s="169" t="s">
        <v>651</v>
      </c>
      <c r="C508" s="157" t="s">
        <v>553</v>
      </c>
      <c r="D508" s="3">
        <v>266.876011</v>
      </c>
      <c r="E508" s="3">
        <v>4.566597</v>
      </c>
      <c r="F508" s="3">
        <v>271.442608</v>
      </c>
    </row>
    <row r="509" spans="1:6" ht="12.75">
      <c r="A509" s="152" t="s">
        <v>57</v>
      </c>
      <c r="B509" s="125" t="s">
        <v>493</v>
      </c>
      <c r="C509" s="157" t="s">
        <v>553</v>
      </c>
      <c r="D509" s="3">
        <v>305.693155</v>
      </c>
      <c r="E509" s="3">
        <v>4.566598</v>
      </c>
      <c r="F509" s="3">
        <v>310.259753</v>
      </c>
    </row>
    <row r="510" spans="1:6" ht="12.75" customHeight="1">
      <c r="A510" s="145"/>
      <c r="B510" s="146" t="s">
        <v>568</v>
      </c>
      <c r="C510" s="147" t="s">
        <v>555</v>
      </c>
      <c r="D510" s="148">
        <f>SUM(D474:D509)</f>
        <v>8690.159965</v>
      </c>
      <c r="E510" s="148">
        <f>SUM(E474:E509)</f>
        <v>164.397505</v>
      </c>
      <c r="F510" s="148">
        <f>SUM(F474:F509)</f>
        <v>8854.55747</v>
      </c>
    </row>
    <row r="511" spans="1:6" ht="12.75">
      <c r="A511" s="153" t="s">
        <v>3</v>
      </c>
      <c r="B511" s="169" t="s">
        <v>494</v>
      </c>
      <c r="C511" s="170" t="s">
        <v>554</v>
      </c>
      <c r="D511" s="3">
        <v>217.427865</v>
      </c>
      <c r="E511" s="3">
        <v>4.566597</v>
      </c>
      <c r="F511" s="3">
        <v>221.994462</v>
      </c>
    </row>
    <row r="512" spans="1:6" ht="12.75">
      <c r="A512" s="152" t="s">
        <v>5</v>
      </c>
      <c r="B512" s="169" t="s">
        <v>652</v>
      </c>
      <c r="C512" s="170" t="s">
        <v>554</v>
      </c>
      <c r="D512" s="3">
        <v>119.172462</v>
      </c>
      <c r="E512" s="3">
        <v>4.566597</v>
      </c>
      <c r="F512" s="3">
        <v>123.739059</v>
      </c>
    </row>
    <row r="513" spans="1:6" ht="12.75">
      <c r="A513" s="152" t="s">
        <v>7</v>
      </c>
      <c r="B513" s="169" t="s">
        <v>495</v>
      </c>
      <c r="C513" s="170" t="s">
        <v>554</v>
      </c>
      <c r="D513" s="3">
        <v>183.256791</v>
      </c>
      <c r="E513" s="3">
        <v>4.566598</v>
      </c>
      <c r="F513" s="3">
        <v>187.823389</v>
      </c>
    </row>
    <row r="514" spans="1:6" ht="12.75">
      <c r="A514" s="152" t="s">
        <v>9</v>
      </c>
      <c r="B514" s="169" t="s">
        <v>496</v>
      </c>
      <c r="C514" s="170" t="s">
        <v>554</v>
      </c>
      <c r="D514" s="3">
        <v>83.202909</v>
      </c>
      <c r="E514" s="3">
        <v>4.566597</v>
      </c>
      <c r="F514" s="3">
        <v>87.769506</v>
      </c>
    </row>
    <row r="515" spans="1:6" ht="12.75">
      <c r="A515" s="152" t="s">
        <v>10</v>
      </c>
      <c r="B515" s="169" t="s">
        <v>653</v>
      </c>
      <c r="C515" s="170" t="s">
        <v>554</v>
      </c>
      <c r="D515" s="3">
        <v>129.663582</v>
      </c>
      <c r="E515" s="3">
        <v>4.566597</v>
      </c>
      <c r="F515" s="3">
        <v>134.230179</v>
      </c>
    </row>
    <row r="516" spans="1:6" ht="12.75">
      <c r="A516" s="152" t="s">
        <v>11</v>
      </c>
      <c r="B516" s="169" t="s">
        <v>497</v>
      </c>
      <c r="C516" s="170" t="s">
        <v>554</v>
      </c>
      <c r="D516" s="3">
        <v>213.980783</v>
      </c>
      <c r="E516" s="3">
        <v>4.566598</v>
      </c>
      <c r="F516" s="3">
        <v>218.547381</v>
      </c>
    </row>
    <row r="517" spans="1:6" ht="12.75">
      <c r="A517" s="152" t="s">
        <v>12</v>
      </c>
      <c r="B517" s="169" t="s">
        <v>252</v>
      </c>
      <c r="C517" s="170" t="s">
        <v>554</v>
      </c>
      <c r="D517" s="3">
        <v>128.314723</v>
      </c>
      <c r="E517" s="3">
        <v>4.566597</v>
      </c>
      <c r="F517" s="3">
        <v>132.88132</v>
      </c>
    </row>
    <row r="518" spans="1:6" ht="12.75">
      <c r="A518" s="152" t="s">
        <v>13</v>
      </c>
      <c r="B518" s="169" t="s">
        <v>654</v>
      </c>
      <c r="C518" s="170" t="s">
        <v>554</v>
      </c>
      <c r="D518" s="3">
        <v>61.771049999999995</v>
      </c>
      <c r="E518" s="3">
        <v>4.566597</v>
      </c>
      <c r="F518" s="3">
        <v>66.337647</v>
      </c>
    </row>
    <row r="519" spans="1:6" ht="12.75">
      <c r="A519" s="152" t="s">
        <v>15</v>
      </c>
      <c r="B519" s="169" t="s">
        <v>498</v>
      </c>
      <c r="C519" s="170" t="s">
        <v>554</v>
      </c>
      <c r="D519" s="3">
        <v>139.343962</v>
      </c>
      <c r="E519" s="3">
        <v>4.566598</v>
      </c>
      <c r="F519" s="3">
        <v>143.91056</v>
      </c>
    </row>
    <row r="520" spans="1:6" ht="12.75">
      <c r="A520" s="152" t="s">
        <v>17</v>
      </c>
      <c r="B520" s="169" t="s">
        <v>499</v>
      </c>
      <c r="C520" s="170" t="s">
        <v>554</v>
      </c>
      <c r="D520" s="3">
        <v>87.99884899999999</v>
      </c>
      <c r="E520" s="3">
        <v>4.566597</v>
      </c>
      <c r="F520" s="3">
        <v>92.565446</v>
      </c>
    </row>
    <row r="521" spans="1:6" ht="12.75">
      <c r="A521" s="152" t="s">
        <v>19</v>
      </c>
      <c r="B521" s="169" t="s">
        <v>500</v>
      </c>
      <c r="C521" s="170" t="s">
        <v>554</v>
      </c>
      <c r="D521" s="3">
        <v>86.58419599999999</v>
      </c>
      <c r="E521" s="3">
        <v>4.566598</v>
      </c>
      <c r="F521" s="3">
        <v>91.15079399999999</v>
      </c>
    </row>
    <row r="522" spans="1:6" ht="12.75">
      <c r="A522" s="152" t="s">
        <v>21</v>
      </c>
      <c r="B522" s="169" t="s">
        <v>501</v>
      </c>
      <c r="C522" s="170" t="s">
        <v>554</v>
      </c>
      <c r="D522" s="3">
        <v>149.535334</v>
      </c>
      <c r="E522" s="3">
        <v>4.566597</v>
      </c>
      <c r="F522" s="3">
        <v>154.101931</v>
      </c>
    </row>
    <row r="523" spans="1:6" ht="12.75">
      <c r="A523" s="152" t="s">
        <v>23</v>
      </c>
      <c r="B523" s="169" t="s">
        <v>502</v>
      </c>
      <c r="C523" s="170" t="s">
        <v>554</v>
      </c>
      <c r="D523" s="3">
        <v>152.744045</v>
      </c>
      <c r="E523" s="3">
        <v>4.566597</v>
      </c>
      <c r="F523" s="3">
        <v>157.310642</v>
      </c>
    </row>
    <row r="524" spans="1:6" ht="12.75">
      <c r="A524" s="152" t="s">
        <v>24</v>
      </c>
      <c r="B524" s="169" t="s">
        <v>506</v>
      </c>
      <c r="C524" s="170" t="s">
        <v>554</v>
      </c>
      <c r="D524" s="3">
        <v>102.686416</v>
      </c>
      <c r="E524" s="3">
        <v>4.566598</v>
      </c>
      <c r="F524" s="3">
        <v>107.253014</v>
      </c>
    </row>
    <row r="525" spans="1:6" ht="12.75">
      <c r="A525" s="152" t="s">
        <v>25</v>
      </c>
      <c r="B525" s="169" t="s">
        <v>503</v>
      </c>
      <c r="C525" s="170" t="s">
        <v>554</v>
      </c>
      <c r="D525" s="3">
        <v>194.797022</v>
      </c>
      <c r="E525" s="3">
        <v>4.566597</v>
      </c>
      <c r="F525" s="3">
        <v>199.363619</v>
      </c>
    </row>
    <row r="526" spans="1:6" ht="12.75">
      <c r="A526" s="152" t="s">
        <v>26</v>
      </c>
      <c r="B526" s="169" t="s">
        <v>504</v>
      </c>
      <c r="C526" s="170" t="s">
        <v>554</v>
      </c>
      <c r="D526" s="3">
        <v>67.01661</v>
      </c>
      <c r="E526" s="3">
        <v>4.566597</v>
      </c>
      <c r="F526" s="3">
        <v>71.583207</v>
      </c>
    </row>
    <row r="527" spans="1:6" ht="12.75">
      <c r="A527" s="152" t="s">
        <v>28</v>
      </c>
      <c r="B527" s="169" t="s">
        <v>655</v>
      </c>
      <c r="C527" s="170" t="s">
        <v>554</v>
      </c>
      <c r="D527" s="3">
        <v>143.30203699999998</v>
      </c>
      <c r="E527" s="3">
        <v>4.566598</v>
      </c>
      <c r="F527" s="3">
        <v>147.86863499999998</v>
      </c>
    </row>
    <row r="528" spans="1:6" ht="12.75">
      <c r="A528" s="152" t="s">
        <v>29</v>
      </c>
      <c r="B528" s="169" t="s">
        <v>505</v>
      </c>
      <c r="C528" s="170" t="s">
        <v>554</v>
      </c>
      <c r="D528" s="3">
        <v>162.274551</v>
      </c>
      <c r="E528" s="3">
        <v>4.566597</v>
      </c>
      <c r="F528" s="3">
        <v>166.841148</v>
      </c>
    </row>
    <row r="529" spans="1:6" ht="12.75">
      <c r="A529" s="152" t="s">
        <v>30</v>
      </c>
      <c r="B529" s="169" t="s">
        <v>656</v>
      </c>
      <c r="C529" s="170" t="s">
        <v>554</v>
      </c>
      <c r="D529" s="3">
        <v>102.086925</v>
      </c>
      <c r="E529" s="3">
        <v>4.566597</v>
      </c>
      <c r="F529" s="3">
        <v>106.653522</v>
      </c>
    </row>
    <row r="530" spans="1:6" ht="12.75">
      <c r="A530" s="152" t="s">
        <v>31</v>
      </c>
      <c r="B530" s="169" t="s">
        <v>507</v>
      </c>
      <c r="C530" s="170" t="s">
        <v>554</v>
      </c>
      <c r="D530" s="3">
        <v>121.870178</v>
      </c>
      <c r="E530" s="3">
        <v>4.566598</v>
      </c>
      <c r="F530" s="3">
        <v>126.436776</v>
      </c>
    </row>
    <row r="531" spans="1:6" ht="12.75">
      <c r="A531" s="152" t="s">
        <v>33</v>
      </c>
      <c r="B531" s="169" t="s">
        <v>508</v>
      </c>
      <c r="C531" s="170" t="s">
        <v>554</v>
      </c>
      <c r="D531" s="3">
        <v>109.968828</v>
      </c>
      <c r="E531" s="3">
        <v>4.566597</v>
      </c>
      <c r="F531" s="3">
        <v>114.535425</v>
      </c>
    </row>
    <row r="532" spans="1:6" ht="12.75">
      <c r="A532" s="152" t="s">
        <v>35</v>
      </c>
      <c r="B532" s="169" t="s">
        <v>509</v>
      </c>
      <c r="C532" s="170" t="s">
        <v>554</v>
      </c>
      <c r="D532" s="3">
        <v>42.587288</v>
      </c>
      <c r="E532" s="3">
        <v>4.566597</v>
      </c>
      <c r="F532" s="3">
        <v>47.153884999999995</v>
      </c>
    </row>
    <row r="533" spans="1:6" ht="12.75">
      <c r="A533" s="152" t="s">
        <v>36</v>
      </c>
      <c r="B533" s="169" t="s">
        <v>510</v>
      </c>
      <c r="C533" s="170" t="s">
        <v>554</v>
      </c>
      <c r="D533" s="3">
        <v>77.207983</v>
      </c>
      <c r="E533" s="3">
        <v>4.566598</v>
      </c>
      <c r="F533" s="3">
        <v>81.774581</v>
      </c>
    </row>
    <row r="534" spans="1:6" ht="12.75">
      <c r="A534" s="152" t="s">
        <v>38</v>
      </c>
      <c r="B534" s="169" t="s">
        <v>511</v>
      </c>
      <c r="C534" s="170" t="s">
        <v>554</v>
      </c>
      <c r="D534" s="3">
        <v>255.79538800000003</v>
      </c>
      <c r="E534" s="3">
        <v>4.566597</v>
      </c>
      <c r="F534" s="3">
        <v>260.361985</v>
      </c>
    </row>
    <row r="535" spans="1:6" ht="12.75">
      <c r="A535" s="152" t="s">
        <v>40</v>
      </c>
      <c r="B535" s="169" t="s">
        <v>657</v>
      </c>
      <c r="C535" s="170" t="s">
        <v>554</v>
      </c>
      <c r="D535" s="3">
        <v>214.069754</v>
      </c>
      <c r="E535" s="3">
        <v>4.566597</v>
      </c>
      <c r="F535" s="3">
        <v>218.636351</v>
      </c>
    </row>
    <row r="536" spans="1:6" ht="12.75">
      <c r="A536" s="152" t="s">
        <v>41</v>
      </c>
      <c r="B536" s="169" t="s">
        <v>658</v>
      </c>
      <c r="C536" s="170" t="s">
        <v>554</v>
      </c>
      <c r="D536" s="3">
        <v>139.705081</v>
      </c>
      <c r="E536" s="3">
        <v>4.566598</v>
      </c>
      <c r="F536" s="3">
        <v>144.271679</v>
      </c>
    </row>
    <row r="537" spans="1:6" ht="12.75">
      <c r="A537" s="152" t="s">
        <v>43</v>
      </c>
      <c r="B537" s="169" t="s">
        <v>659</v>
      </c>
      <c r="C537" s="170" t="s">
        <v>554</v>
      </c>
      <c r="D537" s="3">
        <v>477.30788500000006</v>
      </c>
      <c r="E537" s="3">
        <v>4.566597</v>
      </c>
      <c r="F537" s="3">
        <v>481.874482</v>
      </c>
    </row>
    <row r="538" spans="1:6" ht="12.75">
      <c r="A538" s="152" t="s">
        <v>45</v>
      </c>
      <c r="B538" s="169" t="s">
        <v>512</v>
      </c>
      <c r="C538" s="170" t="s">
        <v>554</v>
      </c>
      <c r="D538" s="3">
        <v>264.549405</v>
      </c>
      <c r="E538" s="3">
        <v>4.566598</v>
      </c>
      <c r="F538" s="3">
        <v>269.116003</v>
      </c>
    </row>
    <row r="539" spans="1:6" ht="12.75">
      <c r="A539" s="152" t="s">
        <v>46</v>
      </c>
      <c r="B539" s="169" t="s">
        <v>513</v>
      </c>
      <c r="C539" s="170" t="s">
        <v>554</v>
      </c>
      <c r="D539" s="3">
        <v>173.426537</v>
      </c>
      <c r="E539" s="3">
        <v>4.566597</v>
      </c>
      <c r="F539" s="3">
        <v>177.993134</v>
      </c>
    </row>
    <row r="540" spans="1:6" ht="12.75" customHeight="1">
      <c r="A540" s="151"/>
      <c r="B540" s="159" t="s">
        <v>569</v>
      </c>
      <c r="C540" s="149" t="s">
        <v>555</v>
      </c>
      <c r="D540" s="150">
        <f>SUM(D511:D539)</f>
        <v>4401.6484390000005</v>
      </c>
      <c r="E540" s="150">
        <f>SUM(E511:E539)</f>
        <v>132.431323</v>
      </c>
      <c r="F540" s="150">
        <f>SUM(F511:F539)</f>
        <v>4534.079762</v>
      </c>
    </row>
    <row r="541" spans="1:6" ht="12.75" customHeight="1">
      <c r="A541" s="165"/>
      <c r="C541" s="166"/>
      <c r="D541" s="167"/>
      <c r="E541" s="167"/>
      <c r="F541" s="167"/>
    </row>
    <row r="542" spans="3:6" ht="12.75" customHeight="1">
      <c r="C542" s="120" t="s">
        <v>555</v>
      </c>
      <c r="D542" s="131">
        <f>SUM(D75+D156+D237+D318+D399+D436+D473+D510+D540)</f>
        <v>127175.99999999999</v>
      </c>
      <c r="E542" s="131">
        <f>SUM(E75+E156+E237+E318+E399+E436+E473+E510+E540)</f>
        <v>2415.73</v>
      </c>
      <c r="F542" s="131">
        <f>SUM(F75+F156+F237+F318+F399+F436+F473+F510+F540)</f>
        <v>129591.73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2" sqref="A2:A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42.75" customHeight="1" thickBot="1">
      <c r="A1" s="303" t="s">
        <v>666</v>
      </c>
      <c r="B1" s="304"/>
      <c r="C1" s="304"/>
      <c r="D1" s="304"/>
      <c r="E1" s="304"/>
      <c r="F1" s="304"/>
      <c r="G1" s="305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9.5" customHeight="1">
      <c r="A4" s="12" t="s">
        <v>3</v>
      </c>
      <c r="B4" s="22">
        <v>95</v>
      </c>
      <c r="C4" s="196">
        <f>E4*6.672276</f>
        <v>1061.9946148030501</v>
      </c>
      <c r="D4" s="15">
        <f>B4*J1/62210*30/100</f>
        <v>58.2625944381932</v>
      </c>
      <c r="E4" s="16">
        <f>I4-D4</f>
        <v>159.1652705618068</v>
      </c>
      <c r="F4" s="84">
        <f>J4</f>
        <v>4.566597</v>
      </c>
      <c r="G4" s="181">
        <f aca="true" t="shared" si="0" ref="G4:G32">D4+E4+F4</f>
        <v>221.994462</v>
      </c>
      <c r="I4" s="126">
        <f>'Tüm Bloklar'!D511</f>
        <v>217.427865</v>
      </c>
      <c r="J4" s="126">
        <f>'Tüm Bloklar'!E511</f>
        <v>4.566597</v>
      </c>
      <c r="K4" s="126">
        <f>'Tüm Bloklar'!F511</f>
        <v>221.994462</v>
      </c>
    </row>
    <row r="5" spans="1:11" ht="19.5" customHeight="1">
      <c r="A5" s="12" t="s">
        <v>5</v>
      </c>
      <c r="B5" s="22">
        <v>56</v>
      </c>
      <c r="C5" s="196">
        <f aca="true" t="shared" si="1" ref="C5:C32">E5*6.672276</f>
        <v>565.9971349920315</v>
      </c>
      <c r="D5" s="19">
        <f>B5*J1/62210*30/100</f>
        <v>34.34426619514547</v>
      </c>
      <c r="E5" s="20">
        <f aca="true" t="shared" si="2" ref="E5:E32">I5-D5</f>
        <v>84.82819580485452</v>
      </c>
      <c r="F5" s="84">
        <f aca="true" t="shared" si="3" ref="F5:F32">J5</f>
        <v>4.566597</v>
      </c>
      <c r="G5" s="182">
        <f t="shared" si="0"/>
        <v>123.739059</v>
      </c>
      <c r="I5" s="126">
        <f>'Tüm Bloklar'!D512</f>
        <v>119.172462</v>
      </c>
      <c r="J5" s="126">
        <f>'Tüm Bloklar'!E512</f>
        <v>4.566597</v>
      </c>
      <c r="K5" s="126">
        <f>'Tüm Bloklar'!F512</f>
        <v>123.739059</v>
      </c>
    </row>
    <row r="6" spans="1:11" ht="19.5" customHeight="1">
      <c r="A6" s="12" t="s">
        <v>7</v>
      </c>
      <c r="B6" s="22">
        <v>95</v>
      </c>
      <c r="C6" s="196">
        <f t="shared" si="1"/>
        <v>833.9957778586261</v>
      </c>
      <c r="D6" s="19">
        <f>B6*J1/62210*30/100</f>
        <v>58.2625944381932</v>
      </c>
      <c r="E6" s="20">
        <f t="shared" si="2"/>
        <v>124.9941965618068</v>
      </c>
      <c r="F6" s="84">
        <f t="shared" si="3"/>
        <v>4.566598</v>
      </c>
      <c r="G6" s="182">
        <f t="shared" si="0"/>
        <v>187.823389</v>
      </c>
      <c r="I6" s="126">
        <f>'Tüm Bloklar'!D513</f>
        <v>183.256791</v>
      </c>
      <c r="J6" s="126">
        <f>'Tüm Bloklar'!E513</f>
        <v>4.566598</v>
      </c>
      <c r="K6" s="126">
        <f>'Tüm Bloklar'!F513</f>
        <v>187.823389</v>
      </c>
    </row>
    <row r="7" spans="1:11" ht="19.5" customHeight="1">
      <c r="A7" s="12" t="s">
        <v>9</v>
      </c>
      <c r="B7" s="22">
        <v>56</v>
      </c>
      <c r="C7" s="196">
        <f t="shared" si="1"/>
        <v>325.9983497794036</v>
      </c>
      <c r="D7" s="19">
        <f>B7*J1/62210*30/100</f>
        <v>34.34426619514547</v>
      </c>
      <c r="E7" s="20">
        <f t="shared" si="2"/>
        <v>48.85864280485453</v>
      </c>
      <c r="F7" s="84">
        <f t="shared" si="3"/>
        <v>4.566597</v>
      </c>
      <c r="G7" s="182">
        <f t="shared" si="0"/>
        <v>87.769506</v>
      </c>
      <c r="I7" s="126">
        <f>'Tüm Bloklar'!D514</f>
        <v>83.202909</v>
      </c>
      <c r="J7" s="126">
        <f>'Tüm Bloklar'!E514</f>
        <v>4.566597</v>
      </c>
      <c r="K7" s="126">
        <f>'Tüm Bloklar'!F514</f>
        <v>87.769506</v>
      </c>
    </row>
    <row r="8" spans="1:11" ht="19.5" customHeight="1">
      <c r="A8" s="12" t="s">
        <v>10</v>
      </c>
      <c r="B8" s="22">
        <v>56</v>
      </c>
      <c r="C8" s="196">
        <f t="shared" si="1"/>
        <v>635.9967831811515</v>
      </c>
      <c r="D8" s="19">
        <f>B8*J1/62210*30/100</f>
        <v>34.34426619514547</v>
      </c>
      <c r="E8" s="20">
        <f t="shared" si="2"/>
        <v>95.31931580485451</v>
      </c>
      <c r="F8" s="84">
        <f t="shared" si="3"/>
        <v>4.566597</v>
      </c>
      <c r="G8" s="182">
        <f t="shared" si="0"/>
        <v>134.230179</v>
      </c>
      <c r="I8" s="126">
        <f>'Tüm Bloklar'!D515</f>
        <v>129.663582</v>
      </c>
      <c r="J8" s="126">
        <f>'Tüm Bloklar'!E515</f>
        <v>4.566597</v>
      </c>
      <c r="K8" s="126">
        <f>'Tüm Bloklar'!F515</f>
        <v>134.230179</v>
      </c>
    </row>
    <row r="9" spans="1:11" ht="19.5" customHeight="1">
      <c r="A9" s="12" t="s">
        <v>11</v>
      </c>
      <c r="B9" s="22">
        <v>95</v>
      </c>
      <c r="C9" s="196">
        <f t="shared" si="1"/>
        <v>1038.9947323044182</v>
      </c>
      <c r="D9" s="19">
        <f>B9*J1/62210*30/100</f>
        <v>58.2625944381932</v>
      </c>
      <c r="E9" s="20">
        <f t="shared" si="2"/>
        <v>155.7181885618068</v>
      </c>
      <c r="F9" s="84">
        <f t="shared" si="3"/>
        <v>4.566598</v>
      </c>
      <c r="G9" s="182">
        <f t="shared" si="0"/>
        <v>218.547381</v>
      </c>
      <c r="I9" s="126">
        <f>'Tüm Bloklar'!D516</f>
        <v>213.980783</v>
      </c>
      <c r="J9" s="126">
        <f>'Tüm Bloklar'!E516</f>
        <v>4.566598</v>
      </c>
      <c r="K9" s="126">
        <f>'Tüm Bloklar'!F516</f>
        <v>218.547381</v>
      </c>
    </row>
    <row r="10" spans="1:11" ht="19.5" customHeight="1">
      <c r="A10" s="12" t="s">
        <v>12</v>
      </c>
      <c r="B10" s="22">
        <v>56</v>
      </c>
      <c r="C10" s="196">
        <f t="shared" si="1"/>
        <v>626.9968236480674</v>
      </c>
      <c r="D10" s="19">
        <f>B10*J1/62210*30/100</f>
        <v>34.34426619514547</v>
      </c>
      <c r="E10" s="20">
        <f t="shared" si="2"/>
        <v>93.9704568048545</v>
      </c>
      <c r="F10" s="84">
        <f t="shared" si="3"/>
        <v>4.566597</v>
      </c>
      <c r="G10" s="182">
        <f t="shared" si="0"/>
        <v>132.88132</v>
      </c>
      <c r="I10" s="126">
        <f>'Tüm Bloklar'!D517</f>
        <v>128.314723</v>
      </c>
      <c r="J10" s="126">
        <f>'Tüm Bloklar'!E517</f>
        <v>4.566597</v>
      </c>
      <c r="K10" s="126">
        <f>'Tüm Bloklar'!F517</f>
        <v>132.88132</v>
      </c>
    </row>
    <row r="11" spans="1:11" ht="19.5" customHeight="1">
      <c r="A11" s="12" t="s">
        <v>13</v>
      </c>
      <c r="B11" s="22">
        <v>56</v>
      </c>
      <c r="C11" s="196">
        <f t="shared" si="1"/>
        <v>182.9990713383195</v>
      </c>
      <c r="D11" s="19">
        <f>B11*J1/62210*30/100</f>
        <v>34.34426619514547</v>
      </c>
      <c r="E11" s="20">
        <f t="shared" si="2"/>
        <v>27.426783804854523</v>
      </c>
      <c r="F11" s="84">
        <f t="shared" si="3"/>
        <v>4.566597</v>
      </c>
      <c r="G11" s="182">
        <f t="shared" si="0"/>
        <v>66.33764699999999</v>
      </c>
      <c r="I11" s="126">
        <f>'Tüm Bloklar'!D518</f>
        <v>61.771049999999995</v>
      </c>
      <c r="J11" s="126">
        <f>'Tüm Bloklar'!E518</f>
        <v>4.566597</v>
      </c>
      <c r="K11" s="126">
        <f>'Tüm Bloklar'!F518</f>
        <v>66.337647</v>
      </c>
    </row>
    <row r="12" spans="1:11" ht="19.5" customHeight="1">
      <c r="A12" s="12" t="s">
        <v>15</v>
      </c>
      <c r="B12" s="22">
        <v>95</v>
      </c>
      <c r="C12" s="196">
        <f t="shared" si="1"/>
        <v>540.9972628298221</v>
      </c>
      <c r="D12" s="19">
        <f>B12*J1/62210*30/100</f>
        <v>58.2625944381932</v>
      </c>
      <c r="E12" s="20">
        <f t="shared" si="2"/>
        <v>81.08136756180681</v>
      </c>
      <c r="F12" s="84">
        <f t="shared" si="3"/>
        <v>4.566598</v>
      </c>
      <c r="G12" s="182">
        <f t="shared" si="0"/>
        <v>143.91056</v>
      </c>
      <c r="I12" s="126">
        <f>'Tüm Bloklar'!D519</f>
        <v>139.343962</v>
      </c>
      <c r="J12" s="126">
        <f>'Tüm Bloklar'!E519</f>
        <v>4.566598</v>
      </c>
      <c r="K12" s="126">
        <f>'Tüm Bloklar'!F519</f>
        <v>143.91056</v>
      </c>
    </row>
    <row r="13" spans="1:11" ht="19.5" customHeight="1">
      <c r="A13" s="12" t="s">
        <v>17</v>
      </c>
      <c r="B13" s="22">
        <v>56</v>
      </c>
      <c r="C13" s="196">
        <f t="shared" si="1"/>
        <v>357.9981851388435</v>
      </c>
      <c r="D13" s="19">
        <f>B13*J1/62210*30/100</f>
        <v>34.34426619514547</v>
      </c>
      <c r="E13" s="20">
        <f t="shared" si="2"/>
        <v>53.65458280485452</v>
      </c>
      <c r="F13" s="84">
        <f t="shared" si="3"/>
        <v>4.566597</v>
      </c>
      <c r="G13" s="182">
        <f t="shared" si="0"/>
        <v>92.565446</v>
      </c>
      <c r="I13" s="126">
        <f>'Tüm Bloklar'!D520</f>
        <v>87.99884899999999</v>
      </c>
      <c r="J13" s="126">
        <f>'Tüm Bloklar'!E520</f>
        <v>4.566597</v>
      </c>
      <c r="K13" s="126">
        <f>'Tüm Bloklar'!F520</f>
        <v>92.565446</v>
      </c>
    </row>
    <row r="14" spans="1:11" ht="19.5" customHeight="1">
      <c r="A14" s="12" t="s">
        <v>19</v>
      </c>
      <c r="B14" s="22">
        <v>56</v>
      </c>
      <c r="C14" s="196">
        <f t="shared" si="1"/>
        <v>348.5592298786155</v>
      </c>
      <c r="D14" s="19">
        <f>B14*J1/62210*30/100</f>
        <v>34.34426619514547</v>
      </c>
      <c r="E14" s="20">
        <f t="shared" si="2"/>
        <v>52.23992980485452</v>
      </c>
      <c r="F14" s="84">
        <f t="shared" si="3"/>
        <v>4.566598</v>
      </c>
      <c r="G14" s="182">
        <f t="shared" si="0"/>
        <v>91.15079399999999</v>
      </c>
      <c r="I14" s="126">
        <f>'Tüm Bloklar'!D521</f>
        <v>86.58419599999999</v>
      </c>
      <c r="J14" s="126">
        <f>'Tüm Bloklar'!E521</f>
        <v>4.566598</v>
      </c>
      <c r="K14" s="126">
        <f>'Tüm Bloklar'!F521</f>
        <v>91.15079399999999</v>
      </c>
    </row>
    <row r="15" spans="1:11" ht="19.5" customHeight="1">
      <c r="A15" s="12" t="s">
        <v>21</v>
      </c>
      <c r="B15" s="22">
        <v>95</v>
      </c>
      <c r="C15" s="196">
        <f t="shared" si="1"/>
        <v>608.9969096324942</v>
      </c>
      <c r="D15" s="19">
        <f>B15*J1/62210*30/100</f>
        <v>58.2625944381932</v>
      </c>
      <c r="E15" s="20">
        <f t="shared" si="2"/>
        <v>91.27273956180682</v>
      </c>
      <c r="F15" s="84">
        <f t="shared" si="3"/>
        <v>4.566597</v>
      </c>
      <c r="G15" s="182">
        <f t="shared" si="0"/>
        <v>154.101931</v>
      </c>
      <c r="I15" s="126">
        <f>'Tüm Bloklar'!D522</f>
        <v>149.535334</v>
      </c>
      <c r="J15" s="126">
        <f>'Tüm Bloklar'!E522</f>
        <v>4.566597</v>
      </c>
      <c r="K15" s="126">
        <f>'Tüm Bloklar'!F522</f>
        <v>154.101931</v>
      </c>
    </row>
    <row r="16" spans="1:11" ht="19.5" customHeight="1">
      <c r="A16" s="12" t="s">
        <v>23</v>
      </c>
      <c r="B16" s="22">
        <v>56</v>
      </c>
      <c r="C16" s="196">
        <f t="shared" si="1"/>
        <v>789.9960025249395</v>
      </c>
      <c r="D16" s="19">
        <f>B16*J1/62210*30/100</f>
        <v>34.34426619514547</v>
      </c>
      <c r="E16" s="20">
        <f t="shared" si="2"/>
        <v>118.39977880485452</v>
      </c>
      <c r="F16" s="84">
        <f t="shared" si="3"/>
        <v>4.566597</v>
      </c>
      <c r="G16" s="182">
        <f t="shared" si="0"/>
        <v>157.310642</v>
      </c>
      <c r="I16" s="126">
        <f>'Tüm Bloklar'!D523</f>
        <v>152.744045</v>
      </c>
      <c r="J16" s="126">
        <f>'Tüm Bloklar'!E523</f>
        <v>4.566597</v>
      </c>
      <c r="K16" s="126">
        <f>'Tüm Bloklar'!F523</f>
        <v>157.310642</v>
      </c>
    </row>
    <row r="17" spans="1:11" ht="19.5" customHeight="1">
      <c r="A17" s="12" t="s">
        <v>24</v>
      </c>
      <c r="B17" s="22">
        <v>56</v>
      </c>
      <c r="C17" s="196">
        <f t="shared" si="1"/>
        <v>455.9976859313356</v>
      </c>
      <c r="D17" s="19">
        <f>B17*J1/62210*30/100</f>
        <v>34.34426619514547</v>
      </c>
      <c r="E17" s="20">
        <f t="shared" si="2"/>
        <v>68.34214980485453</v>
      </c>
      <c r="F17" s="84">
        <f t="shared" si="3"/>
        <v>4.566598</v>
      </c>
      <c r="G17" s="182">
        <f t="shared" si="0"/>
        <v>107.25301400000001</v>
      </c>
      <c r="I17" s="126">
        <f>'Tüm Bloklar'!D524</f>
        <v>102.686416</v>
      </c>
      <c r="J17" s="126">
        <f>'Tüm Bloklar'!E524</f>
        <v>4.566598</v>
      </c>
      <c r="K17" s="126">
        <f>'Tüm Bloklar'!F524</f>
        <v>107.253014</v>
      </c>
    </row>
    <row r="18" spans="1:11" ht="19.5" customHeight="1">
      <c r="A18" s="12" t="s">
        <v>25</v>
      </c>
      <c r="B18" s="22">
        <v>95</v>
      </c>
      <c r="C18" s="196">
        <f t="shared" si="1"/>
        <v>910.995384194382</v>
      </c>
      <c r="D18" s="19">
        <f>B18*J1/62210*30/100</f>
        <v>58.2625944381932</v>
      </c>
      <c r="E18" s="20">
        <f t="shared" si="2"/>
        <v>136.5344275618068</v>
      </c>
      <c r="F18" s="84">
        <f t="shared" si="3"/>
        <v>4.566597</v>
      </c>
      <c r="G18" s="182">
        <f t="shared" si="0"/>
        <v>199.363619</v>
      </c>
      <c r="I18" s="126">
        <f>'Tüm Bloklar'!D525</f>
        <v>194.797022</v>
      </c>
      <c r="J18" s="126">
        <f>'Tüm Bloklar'!E525</f>
        <v>4.566597</v>
      </c>
      <c r="K18" s="126">
        <f>'Tüm Bloklar'!F525</f>
        <v>199.363619</v>
      </c>
    </row>
    <row r="19" spans="1:11" ht="19.5" customHeight="1">
      <c r="A19" s="12" t="s">
        <v>26</v>
      </c>
      <c r="B19" s="22">
        <v>56</v>
      </c>
      <c r="C19" s="196">
        <f t="shared" si="1"/>
        <v>217.99889543287955</v>
      </c>
      <c r="D19" s="19">
        <f>B19*J1/62210*30/100</f>
        <v>34.34426619514547</v>
      </c>
      <c r="E19" s="20">
        <f t="shared" si="2"/>
        <v>32.67234380485453</v>
      </c>
      <c r="F19" s="84">
        <f t="shared" si="3"/>
        <v>4.566597</v>
      </c>
      <c r="G19" s="182">
        <f t="shared" si="0"/>
        <v>71.583207</v>
      </c>
      <c r="I19" s="126">
        <f>'Tüm Bloklar'!D526</f>
        <v>67.01661</v>
      </c>
      <c r="J19" s="126">
        <f>'Tüm Bloklar'!E526</f>
        <v>4.566597</v>
      </c>
      <c r="K19" s="126">
        <f>'Tüm Bloklar'!F526</f>
        <v>71.583207</v>
      </c>
    </row>
    <row r="20" spans="1:11" ht="19.5" customHeight="1">
      <c r="A20" s="12" t="s">
        <v>28</v>
      </c>
      <c r="B20" s="22">
        <v>56</v>
      </c>
      <c r="C20" s="196">
        <f t="shared" si="1"/>
        <v>726.9963191547314</v>
      </c>
      <c r="D20" s="19">
        <f>B20*J1/62210*30/100</f>
        <v>34.34426619514547</v>
      </c>
      <c r="E20" s="20">
        <f t="shared" si="2"/>
        <v>108.9577708048545</v>
      </c>
      <c r="F20" s="84">
        <f t="shared" si="3"/>
        <v>4.566598</v>
      </c>
      <c r="G20" s="182">
        <f t="shared" si="0"/>
        <v>147.86863499999998</v>
      </c>
      <c r="I20" s="126">
        <f>'Tüm Bloklar'!D527</f>
        <v>143.30203699999998</v>
      </c>
      <c r="J20" s="126">
        <f>'Tüm Bloklar'!E527</f>
        <v>4.566598</v>
      </c>
      <c r="K20" s="126">
        <f>'Tüm Bloklar'!F527</f>
        <v>147.86863499999998</v>
      </c>
    </row>
    <row r="21" spans="1:11" ht="19.5" customHeight="1">
      <c r="A21" s="12" t="s">
        <v>29</v>
      </c>
      <c r="B21" s="22">
        <v>95</v>
      </c>
      <c r="C21" s="196">
        <f t="shared" si="1"/>
        <v>693.9964814803861</v>
      </c>
      <c r="D21" s="19">
        <f>B21*J1/62210*30/100</f>
        <v>58.2625944381932</v>
      </c>
      <c r="E21" s="20">
        <f t="shared" si="2"/>
        <v>104.01195656180681</v>
      </c>
      <c r="F21" s="84">
        <f t="shared" si="3"/>
        <v>4.566597</v>
      </c>
      <c r="G21" s="182">
        <f t="shared" si="0"/>
        <v>166.841148</v>
      </c>
      <c r="I21" s="126">
        <f>'Tüm Bloklar'!D528</f>
        <v>162.274551</v>
      </c>
      <c r="J21" s="126">
        <f>'Tüm Bloklar'!E528</f>
        <v>4.566597</v>
      </c>
      <c r="K21" s="126">
        <f>'Tüm Bloklar'!F528</f>
        <v>166.841148</v>
      </c>
    </row>
    <row r="22" spans="1:11" ht="19.5" customHeight="1">
      <c r="A22" s="12" t="s">
        <v>30</v>
      </c>
      <c r="B22" s="22">
        <v>56</v>
      </c>
      <c r="C22" s="196">
        <f t="shared" si="1"/>
        <v>451.99771651981956</v>
      </c>
      <c r="D22" s="19">
        <f>B22*J1/62210*30/100</f>
        <v>34.34426619514547</v>
      </c>
      <c r="E22" s="20">
        <f t="shared" si="2"/>
        <v>67.74265880485453</v>
      </c>
      <c r="F22" s="84">
        <f t="shared" si="3"/>
        <v>4.566597</v>
      </c>
      <c r="G22" s="182">
        <f t="shared" si="0"/>
        <v>106.65352200000001</v>
      </c>
      <c r="I22" s="126">
        <f>'Tüm Bloklar'!D529</f>
        <v>102.086925</v>
      </c>
      <c r="J22" s="126">
        <f>'Tüm Bloklar'!E529</f>
        <v>4.566597</v>
      </c>
      <c r="K22" s="126">
        <f>'Tüm Bloklar'!F529</f>
        <v>106.653522</v>
      </c>
    </row>
    <row r="23" spans="1:11" ht="19.5" customHeight="1">
      <c r="A23" s="12" t="s">
        <v>31</v>
      </c>
      <c r="B23" s="22">
        <v>56</v>
      </c>
      <c r="C23" s="196">
        <f t="shared" si="1"/>
        <v>583.9970407136476</v>
      </c>
      <c r="D23" s="19">
        <f>B23*J1/62210*30/100</f>
        <v>34.34426619514547</v>
      </c>
      <c r="E23" s="20">
        <f t="shared" si="2"/>
        <v>87.52591180485453</v>
      </c>
      <c r="F23" s="84">
        <f t="shared" si="3"/>
        <v>4.566598</v>
      </c>
      <c r="G23" s="182">
        <f t="shared" si="0"/>
        <v>126.43677600000001</v>
      </c>
      <c r="I23" s="126">
        <f>'Tüm Bloklar'!D530</f>
        <v>121.870178</v>
      </c>
      <c r="J23" s="126">
        <f>'Tüm Bloklar'!E530</f>
        <v>4.566598</v>
      </c>
      <c r="K23" s="126">
        <f>'Tüm Bloklar'!F530</f>
        <v>126.436776</v>
      </c>
    </row>
    <row r="24" spans="1:11" ht="19.5" customHeight="1">
      <c r="A24" s="12" t="s">
        <v>33</v>
      </c>
      <c r="B24" s="22">
        <v>95</v>
      </c>
      <c r="C24" s="196">
        <f t="shared" si="1"/>
        <v>344.9982612448381</v>
      </c>
      <c r="D24" s="19">
        <f>B24*J1/62210*30/100</f>
        <v>58.2625944381932</v>
      </c>
      <c r="E24" s="20">
        <f t="shared" si="2"/>
        <v>51.706233561806805</v>
      </c>
      <c r="F24" s="84">
        <f t="shared" si="3"/>
        <v>4.566597</v>
      </c>
      <c r="G24" s="182">
        <f t="shared" si="0"/>
        <v>114.535425</v>
      </c>
      <c r="I24" s="126">
        <f>'Tüm Bloklar'!D531</f>
        <v>109.968828</v>
      </c>
      <c r="J24" s="126">
        <f>'Tüm Bloklar'!E531</f>
        <v>4.566597</v>
      </c>
      <c r="K24" s="126">
        <f>'Tüm Bloklar'!F531</f>
        <v>114.535425</v>
      </c>
    </row>
    <row r="25" spans="1:11" ht="19.5" customHeight="1">
      <c r="A25" s="12" t="s">
        <v>35</v>
      </c>
      <c r="B25" s="22">
        <v>56</v>
      </c>
      <c r="C25" s="196">
        <f t="shared" si="1"/>
        <v>54.999716556007556</v>
      </c>
      <c r="D25" s="19">
        <f>B25*J1/62210*30/100</f>
        <v>34.34426619514547</v>
      </c>
      <c r="E25" s="20">
        <f t="shared" si="2"/>
        <v>8.243021804854529</v>
      </c>
      <c r="F25" s="84">
        <f t="shared" si="3"/>
        <v>4.566597</v>
      </c>
      <c r="G25" s="182">
        <f t="shared" si="0"/>
        <v>47.153885</v>
      </c>
      <c r="I25" s="126">
        <f>'Tüm Bloklar'!D532</f>
        <v>42.587288</v>
      </c>
      <c r="J25" s="126">
        <f>'Tüm Bloklar'!E532</f>
        <v>4.566597</v>
      </c>
      <c r="K25" s="126">
        <f>'Tüm Bloklar'!F532</f>
        <v>47.153884999999995</v>
      </c>
    </row>
    <row r="26" spans="1:11" ht="19.5" customHeight="1">
      <c r="A26" s="12" t="s">
        <v>36</v>
      </c>
      <c r="B26" s="22">
        <v>56</v>
      </c>
      <c r="C26" s="196">
        <f t="shared" si="1"/>
        <v>285.99854890782757</v>
      </c>
      <c r="D26" s="19">
        <f>B26*J1/62210*30/100</f>
        <v>34.34426619514547</v>
      </c>
      <c r="E26" s="20">
        <f t="shared" si="2"/>
        <v>42.863716804854526</v>
      </c>
      <c r="F26" s="84">
        <f t="shared" si="3"/>
        <v>4.566598</v>
      </c>
      <c r="G26" s="182">
        <f t="shared" si="0"/>
        <v>81.774581</v>
      </c>
      <c r="I26" s="126">
        <f>'Tüm Bloklar'!D533</f>
        <v>77.207983</v>
      </c>
      <c r="J26" s="126">
        <f>'Tüm Bloklar'!E533</f>
        <v>4.566598</v>
      </c>
      <c r="K26" s="126">
        <f>'Tüm Bloklar'!F533</f>
        <v>81.774581</v>
      </c>
    </row>
    <row r="27" spans="1:11" ht="19.5" customHeight="1">
      <c r="A27" s="12" t="s">
        <v>38</v>
      </c>
      <c r="B27" s="22">
        <v>95</v>
      </c>
      <c r="C27" s="196">
        <f t="shared" si="1"/>
        <v>1317.9933176953982</v>
      </c>
      <c r="D27" s="19">
        <f>B27*J1/62210*30/100</f>
        <v>58.2625944381932</v>
      </c>
      <c r="E27" s="20">
        <f t="shared" si="2"/>
        <v>197.53279356180684</v>
      </c>
      <c r="F27" s="84">
        <f t="shared" si="3"/>
        <v>4.566597</v>
      </c>
      <c r="G27" s="182">
        <f t="shared" si="0"/>
        <v>260.361985</v>
      </c>
      <c r="I27" s="126">
        <f>'Tüm Bloklar'!D534</f>
        <v>255.79538800000003</v>
      </c>
      <c r="J27" s="126">
        <f>'Tüm Bloklar'!E534</f>
        <v>4.566597</v>
      </c>
      <c r="K27" s="126">
        <f>'Tüm Bloklar'!F534</f>
        <v>260.361985</v>
      </c>
    </row>
    <row r="28" spans="1:11" ht="19.5" customHeight="1">
      <c r="A28" s="12" t="s">
        <v>40</v>
      </c>
      <c r="B28" s="22">
        <v>58</v>
      </c>
      <c r="C28" s="196">
        <f t="shared" si="1"/>
        <v>1190.9939723303562</v>
      </c>
      <c r="D28" s="19">
        <f>B28*J1/62210*30/100</f>
        <v>35.57084713068638</v>
      </c>
      <c r="E28" s="20">
        <f t="shared" si="2"/>
        <v>178.4989068693136</v>
      </c>
      <c r="F28" s="84">
        <f t="shared" si="3"/>
        <v>4.566597</v>
      </c>
      <c r="G28" s="182">
        <f t="shared" si="0"/>
        <v>218.636351</v>
      </c>
      <c r="I28" s="126">
        <f>'Tüm Bloklar'!D535</f>
        <v>214.069754</v>
      </c>
      <c r="J28" s="126">
        <f>'Tüm Bloklar'!E535</f>
        <v>4.566597</v>
      </c>
      <c r="K28" s="126">
        <f>'Tüm Bloklar'!F535</f>
        <v>218.636351</v>
      </c>
    </row>
    <row r="29" spans="1:11" ht="19.5" customHeight="1">
      <c r="A29" s="12" t="s">
        <v>41</v>
      </c>
      <c r="B29" s="22">
        <v>56</v>
      </c>
      <c r="C29" s="196">
        <f t="shared" si="1"/>
        <v>702.9964359628756</v>
      </c>
      <c r="D29" s="19">
        <f>B29*J1/62210*30/100</f>
        <v>34.34426619514547</v>
      </c>
      <c r="E29" s="20">
        <f t="shared" si="2"/>
        <v>105.36081480485453</v>
      </c>
      <c r="F29" s="84">
        <f t="shared" si="3"/>
        <v>4.566598</v>
      </c>
      <c r="G29" s="182">
        <f t="shared" si="0"/>
        <v>144.271679</v>
      </c>
      <c r="I29" s="126">
        <f>'Tüm Bloklar'!D536</f>
        <v>139.705081</v>
      </c>
      <c r="J29" s="126">
        <f>'Tüm Bloklar'!E536</f>
        <v>4.566598</v>
      </c>
      <c r="K29" s="126">
        <f>'Tüm Bloklar'!F536</f>
        <v>144.271679</v>
      </c>
    </row>
    <row r="30" spans="1:11" ht="19.5" customHeight="1">
      <c r="A30" s="12" t="s">
        <v>43</v>
      </c>
      <c r="B30" s="22">
        <v>95</v>
      </c>
      <c r="C30" s="196">
        <f t="shared" si="1"/>
        <v>2795.98583512857</v>
      </c>
      <c r="D30" s="19">
        <f>B30*J1/62210*30/100</f>
        <v>58.2625944381932</v>
      </c>
      <c r="E30" s="20">
        <f t="shared" si="2"/>
        <v>419.04529056180684</v>
      </c>
      <c r="F30" s="84">
        <f t="shared" si="3"/>
        <v>4.566597</v>
      </c>
      <c r="G30" s="182">
        <f t="shared" si="0"/>
        <v>481.87448200000006</v>
      </c>
      <c r="I30" s="126">
        <f>'Tüm Bloklar'!D537</f>
        <v>477.30788500000006</v>
      </c>
      <c r="J30" s="126">
        <f>'Tüm Bloklar'!E537</f>
        <v>4.566597</v>
      </c>
      <c r="K30" s="126">
        <f>'Tüm Bloklar'!F537</f>
        <v>481.874482</v>
      </c>
    </row>
    <row r="31" spans="1:11" ht="19.5" customHeight="1">
      <c r="A31" s="12" t="s">
        <v>45</v>
      </c>
      <c r="B31" s="22">
        <v>56</v>
      </c>
      <c r="C31" s="196">
        <f t="shared" si="1"/>
        <v>1535.9922227242994</v>
      </c>
      <c r="D31" s="19">
        <f>B31*J1/62210*30/100</f>
        <v>34.34426619514547</v>
      </c>
      <c r="E31" s="20">
        <f t="shared" si="2"/>
        <v>230.2051388048545</v>
      </c>
      <c r="F31" s="84">
        <f t="shared" si="3"/>
        <v>4.566598</v>
      </c>
      <c r="G31" s="182">
        <f t="shared" si="0"/>
        <v>269.116003</v>
      </c>
      <c r="I31" s="126">
        <f>'Tüm Bloklar'!D538</f>
        <v>264.549405</v>
      </c>
      <c r="J31" s="126">
        <f>'Tüm Bloklar'!E538</f>
        <v>4.566598</v>
      </c>
      <c r="K31" s="126">
        <f>'Tüm Bloklar'!F538</f>
        <v>269.116003</v>
      </c>
    </row>
    <row r="32" spans="1:11" ht="19.5" customHeight="1" thickBot="1">
      <c r="A32" s="89" t="s">
        <v>46</v>
      </c>
      <c r="B32" s="53">
        <v>56</v>
      </c>
      <c r="C32" s="196">
        <f t="shared" si="1"/>
        <v>927.9952975167315</v>
      </c>
      <c r="D32" s="19">
        <f>B32*J1/62210*30/100</f>
        <v>34.34426619514547</v>
      </c>
      <c r="E32" s="50">
        <f t="shared" si="2"/>
        <v>139.08227080485452</v>
      </c>
      <c r="F32" s="84">
        <f t="shared" si="3"/>
        <v>4.566597</v>
      </c>
      <c r="G32" s="187">
        <f t="shared" si="0"/>
        <v>177.993134</v>
      </c>
      <c r="I32" s="126">
        <f>'Tüm Bloklar'!D539</f>
        <v>173.426537</v>
      </c>
      <c r="J32" s="126">
        <f>'Tüm Bloklar'!E539</f>
        <v>4.566597</v>
      </c>
      <c r="K32" s="126">
        <f>'Tüm Bloklar'!F539</f>
        <v>177.993134</v>
      </c>
    </row>
    <row r="33" spans="1:11" ht="19.5" customHeight="1" thickBot="1">
      <c r="A33" s="307" t="s">
        <v>531</v>
      </c>
      <c r="B33" s="308"/>
      <c r="C33" s="90">
        <f>SUM(C4:C32)</f>
        <v>21119.454009403875</v>
      </c>
      <c r="D33" s="91">
        <f>SUM(D4:D32)</f>
        <v>1236.393583025237</v>
      </c>
      <c r="E33" s="91">
        <f>SUM(E4:E32)</f>
        <v>3165.254855974763</v>
      </c>
      <c r="F33" s="91">
        <f>SUM(F4:F32)</f>
        <v>132.431323</v>
      </c>
      <c r="G33" s="193">
        <f>SUM(G4:G32)</f>
        <v>4534.079762000001</v>
      </c>
      <c r="I33" s="92">
        <f>SUM(I4:I32)</f>
        <v>4401.6484390000005</v>
      </c>
      <c r="J33" s="92">
        <f>SUM(J4:J32)</f>
        <v>132.431323</v>
      </c>
      <c r="K33" s="92">
        <f>SUM(K4:K32)</f>
        <v>4534.079762</v>
      </c>
    </row>
    <row r="34" ht="15.75" customHeight="1">
      <c r="F34" s="1"/>
    </row>
    <row r="35" spans="4:7" ht="15.75" customHeight="1" hidden="1">
      <c r="D35" s="309" t="s">
        <v>524</v>
      </c>
      <c r="E35" s="259" t="s">
        <v>525</v>
      </c>
      <c r="F35" s="311" t="s">
        <v>526</v>
      </c>
      <c r="G35" s="34"/>
    </row>
    <row r="36" spans="4:7" ht="15.75" customHeight="1" hidden="1" thickBot="1">
      <c r="D36" s="310"/>
      <c r="E36" s="260"/>
      <c r="F36" s="312"/>
      <c r="G36" s="34"/>
    </row>
    <row r="37" spans="1:6" ht="19.5" customHeight="1" hidden="1">
      <c r="A37" s="290" t="s">
        <v>532</v>
      </c>
      <c r="B37" s="291"/>
      <c r="C37" s="292"/>
      <c r="D37" s="93">
        <f>G5+G7+G8+G10+G11+G13+G14+G16+G17+G19+G20+G22+G23+G25+G26+G28+G29+G31+G32</f>
        <v>2384.72538</v>
      </c>
      <c r="E37" s="94">
        <v>19</v>
      </c>
      <c r="F37" s="95">
        <f>D37/E37</f>
        <v>125.51186210526315</v>
      </c>
    </row>
    <row r="38" spans="1:6" ht="19.5" customHeight="1" hidden="1" thickBot="1">
      <c r="A38" s="293" t="s">
        <v>534</v>
      </c>
      <c r="B38" s="294"/>
      <c r="C38" s="295"/>
      <c r="D38" s="96">
        <f>G4+G6+G9+G12+G15+G18+G21+G24+G27+G30</f>
        <v>2149.354382</v>
      </c>
      <c r="E38" s="97">
        <v>10</v>
      </c>
      <c r="F38" s="98">
        <f>D38/E38</f>
        <v>214.9354382</v>
      </c>
    </row>
    <row r="39" spans="1:6" ht="24.75" customHeight="1" hidden="1" thickBot="1">
      <c r="A39" s="99"/>
      <c r="B39" s="306"/>
      <c r="C39" s="306"/>
      <c r="D39" s="100">
        <f>SUM(D34:D38)</f>
        <v>4534.079761999999</v>
      </c>
      <c r="E39" s="101">
        <f>SUM(E34:E38)</f>
        <v>29</v>
      </c>
      <c r="F39" s="101">
        <f>D39/E39</f>
        <v>156.34757799999997</v>
      </c>
    </row>
    <row r="40" ht="15.75" customHeight="1"/>
    <row r="41" ht="15.75" customHeight="1">
      <c r="C41" s="220"/>
    </row>
    <row r="42" ht="15.75" customHeight="1"/>
  </sheetData>
  <sheetProtection/>
  <mergeCells count="13">
    <mergeCell ref="B39:C39"/>
    <mergeCell ref="A33:B33"/>
    <mergeCell ref="D35:D36"/>
    <mergeCell ref="E35:E36"/>
    <mergeCell ref="F35:F36"/>
    <mergeCell ref="A37:C37"/>
    <mergeCell ref="A38:C38"/>
    <mergeCell ref="I2:I3"/>
    <mergeCell ref="J2:J3"/>
    <mergeCell ref="K2:K3"/>
    <mergeCell ref="A1:G1"/>
    <mergeCell ref="A2:A3"/>
    <mergeCell ref="C2:C3"/>
  </mergeCells>
  <printOptions/>
  <pageMargins left="0.85" right="0.35" top="0.36" bottom="0.75" header="0.16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102" customFormat="1" ht="23.25" customHeight="1" thickBot="1">
      <c r="B1" s="87" t="s">
        <v>517</v>
      </c>
      <c r="C1" s="326" t="s">
        <v>533</v>
      </c>
      <c r="D1" s="103" t="s">
        <v>518</v>
      </c>
      <c r="E1" s="104" t="s">
        <v>519</v>
      </c>
      <c r="F1" s="313" t="s">
        <v>523</v>
      </c>
      <c r="G1" s="329" t="s">
        <v>535</v>
      </c>
      <c r="H1" s="313" t="s">
        <v>536</v>
      </c>
      <c r="I1" s="313" t="s">
        <v>537</v>
      </c>
    </row>
    <row r="2" spans="2:9" s="102" customFormat="1" ht="25.5" customHeight="1" thickBot="1">
      <c r="B2" s="88" t="s">
        <v>520</v>
      </c>
      <c r="C2" s="327"/>
      <c r="D2" s="105">
        <v>0.3</v>
      </c>
      <c r="E2" s="105">
        <v>0.7</v>
      </c>
      <c r="F2" s="328"/>
      <c r="G2" s="330"/>
      <c r="H2" s="314"/>
      <c r="I2" s="314"/>
    </row>
    <row r="3" spans="2:9" s="102" customFormat="1" ht="20.25" customHeight="1" thickBot="1">
      <c r="B3" s="106">
        <v>62210</v>
      </c>
      <c r="C3" s="107">
        <f>MAVİÇAM!C89+KIZILÇAM!C97+FISTIKÇAM!C97+KARAÇAM!C97+BEYAZÇAM!C97+KÖKNAR!C40+LADİN!C40+SEDİR!C40+SARIÇAM!C33</f>
        <v>593987.3608031999</v>
      </c>
      <c r="D3" s="107">
        <f>MAVİÇAM!D89+KIZILÇAM!D97+FISTIKÇAM!D97+KARAÇAM!D97+BEYAZÇAM!D97+KÖKNAR!D40+LADİN!D40+SEDİR!D40+SARIÇAM!D33</f>
        <v>38152.8</v>
      </c>
      <c r="E3" s="107">
        <f>MAVİÇAM!E89+KIZILÇAM!E97+FISTIKÇAM!E97+KARAÇAM!E97+BEYAZÇAM!E97+KÖKNAR!E40+LADİN!E40+SEDİR!E40+SARIÇAM!E33</f>
        <v>89023.20000000001</v>
      </c>
      <c r="F3" s="107">
        <f>D3+E3</f>
        <v>127176.00000000001</v>
      </c>
      <c r="G3" s="107">
        <f>MAVİÇAM!F89+KIZILÇAM!F97+FISTIKÇAM!F97+KARAÇAM!F97+BEYAZÇAM!F97+KÖKNAR!F40+LADİN!F40+SEDİR!F40+SARIÇAM!F33</f>
        <v>2415.73</v>
      </c>
      <c r="H3" s="107">
        <f>MAVİÇAM!G89+KIZILÇAM!G97+FISTIKÇAM!G97+KARAÇAM!G97+BEYAZÇAM!G97+KÖKNAR!G40+LADİN!G40+SEDİR!G40+SARIÇAM!G33</f>
        <v>129591.73000000001</v>
      </c>
      <c r="I3" s="107">
        <f>D3+E3+G3-H3</f>
        <v>0</v>
      </c>
    </row>
    <row r="4" ht="13.5" thickBot="1"/>
    <row r="5" spans="5:7" ht="30" customHeight="1" thickBot="1">
      <c r="E5" s="108" t="s">
        <v>524</v>
      </c>
      <c r="F5" s="108" t="s">
        <v>538</v>
      </c>
      <c r="G5" s="108" t="s">
        <v>526</v>
      </c>
    </row>
    <row r="6" spans="1:7" s="111" customFormat="1" ht="19.5" customHeight="1">
      <c r="A6" s="315" t="s">
        <v>539</v>
      </c>
      <c r="B6" s="316"/>
      <c r="C6" s="316"/>
      <c r="D6" s="317"/>
      <c r="E6" s="109">
        <f>KÖKNAR!D44+LADİN!D44+SEDİR!D44+SARIÇAM!D37</f>
        <v>3156.4932959999996</v>
      </c>
      <c r="F6" s="110">
        <v>25</v>
      </c>
      <c r="G6" s="109">
        <f>E6/F6</f>
        <v>126.25973183999999</v>
      </c>
    </row>
    <row r="7" spans="1:7" s="111" customFormat="1" ht="19.5" customHeight="1">
      <c r="A7" s="318" t="s">
        <v>540</v>
      </c>
      <c r="B7" s="319"/>
      <c r="C7" s="319"/>
      <c r="D7" s="320"/>
      <c r="E7" s="112">
        <f>MAVİÇAM!D93+KIZILÇAM!D101+FISTIKÇAM!D101+KARAÇAM!D101+BEYAZÇAM!D101+SARIÇAM!D38</f>
        <v>4573.159699</v>
      </c>
      <c r="F7" s="113">
        <v>20</v>
      </c>
      <c r="G7" s="112">
        <f>E7/F7</f>
        <v>228.65798494999999</v>
      </c>
    </row>
    <row r="8" spans="1:8" s="111" customFormat="1" ht="19.5" customHeight="1">
      <c r="A8" s="318" t="s">
        <v>541</v>
      </c>
      <c r="B8" s="319"/>
      <c r="C8" s="319"/>
      <c r="D8" s="320"/>
      <c r="E8" s="112">
        <f>MAVİÇAM!D94+KIZILÇAM!D102+FISTIKÇAM!D102+KARAÇAM!D102+BEYAZÇAM!D102+KÖKNAR!D45+LADİN!D45+SEDİR!D45</f>
        <v>109703.95592300003</v>
      </c>
      <c r="F8" s="113">
        <v>464</v>
      </c>
      <c r="G8" s="112">
        <f>E8/F8</f>
        <v>236.43093948922422</v>
      </c>
      <c r="H8" s="114"/>
    </row>
    <row r="9" spans="1:8" s="111" customFormat="1" ht="19.5" customHeight="1" thickBot="1">
      <c r="A9" s="321" t="s">
        <v>542</v>
      </c>
      <c r="B9" s="322"/>
      <c r="C9" s="322"/>
      <c r="D9" s="323"/>
      <c r="E9" s="115">
        <f>MAVİÇAM!D95+KIZILÇAM!D103+FISTIKÇAM!D103+KARAÇAM!D103+BEYAZÇAM!D103</f>
        <v>12158.121082</v>
      </c>
      <c r="F9" s="116">
        <v>20</v>
      </c>
      <c r="G9" s="115">
        <f>E9/F9</f>
        <v>607.9060541</v>
      </c>
      <c r="H9" s="114"/>
    </row>
    <row r="10" spans="1:7" s="111" customFormat="1" ht="21.75" customHeight="1" thickBot="1">
      <c r="A10" s="114"/>
      <c r="B10" s="324" t="s">
        <v>543</v>
      </c>
      <c r="C10" s="324"/>
      <c r="D10" s="325"/>
      <c r="E10" s="117">
        <f>SUM(E6:E9)</f>
        <v>129591.73000000003</v>
      </c>
      <c r="F10" s="117">
        <f>SUM(F6:F9)</f>
        <v>529</v>
      </c>
      <c r="G10" s="117">
        <f>E10/F10</f>
        <v>244.97491493383748</v>
      </c>
    </row>
    <row r="15" ht="12.75">
      <c r="C15" s="222">
        <f>'[1]Sheet1'!$I$3155</f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showGridLines="0" tabSelected="1" zoomScalePageLayoutView="0" workbookViewId="0" topLeftCell="A1">
      <selection activeCell="A1" sqref="A1:G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86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customWidth="1"/>
    <col min="13" max="13" width="12.7109375" style="0" bestFit="1" customWidth="1"/>
  </cols>
  <sheetData>
    <row r="1" spans="1:11" ht="42.75" customHeight="1" thickBot="1">
      <c r="A1" s="226" t="s">
        <v>674</v>
      </c>
      <c r="B1" s="227"/>
      <c r="C1" s="227"/>
      <c r="D1" s="227"/>
      <c r="E1" s="227"/>
      <c r="F1" s="227"/>
      <c r="G1" s="228"/>
      <c r="I1" s="178"/>
      <c r="J1" s="179">
        <f>'Tüm Bloklar'!D542</f>
        <v>127175.99999999999</v>
      </c>
      <c r="K1" s="178"/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4" ht="18" customHeight="1">
      <c r="A4" s="12" t="s">
        <v>3</v>
      </c>
      <c r="B4" s="13">
        <v>96</v>
      </c>
      <c r="C4" s="196">
        <f>E4*6.672276</f>
        <v>1394.9929342546125</v>
      </c>
      <c r="D4" s="15">
        <f>B4*J1/62210*30/100</f>
        <v>58.875884905963666</v>
      </c>
      <c r="E4" s="16">
        <f>I4-D4</f>
        <v>209.07302609403635</v>
      </c>
      <c r="F4" s="17">
        <f>J4</f>
        <v>4.566598</v>
      </c>
      <c r="G4" s="181">
        <f>D4+E4+F4</f>
        <v>272.515509</v>
      </c>
      <c r="I4" s="3">
        <f>'Tüm Bloklar'!D3</f>
        <v>267.948911</v>
      </c>
      <c r="J4" s="3">
        <f>'Tüm Bloklar'!E3</f>
        <v>4.566598</v>
      </c>
      <c r="K4" s="3">
        <f>'Tüm Bloklar'!F3</f>
        <v>272.515509</v>
      </c>
      <c r="M4" s="197"/>
      <c r="N4" s="198"/>
    </row>
    <row r="5" spans="1:14" ht="18" customHeight="1">
      <c r="A5" s="18" t="s">
        <v>5</v>
      </c>
      <c r="B5" s="14">
        <v>96</v>
      </c>
      <c r="C5" s="196">
        <f aca="true" t="shared" si="0" ref="C5:C39">E5*6.672276</f>
        <v>1124.9942950521643</v>
      </c>
      <c r="D5" s="19">
        <f>B5*J1/62210*30/100</f>
        <v>58.875884905963666</v>
      </c>
      <c r="E5" s="20">
        <f aca="true" t="shared" si="1" ref="E5:E39">I5-D5</f>
        <v>168.60727809403633</v>
      </c>
      <c r="F5" s="21">
        <f>J5</f>
        <v>4.566597</v>
      </c>
      <c r="G5" s="182">
        <f aca="true" t="shared" si="2" ref="G5:G39">D5+E5+F5</f>
        <v>232.04976</v>
      </c>
      <c r="I5" s="3">
        <f>'Tüm Bloklar'!D4</f>
        <v>227.483163</v>
      </c>
      <c r="J5" s="3">
        <f>'Tüm Bloklar'!E4</f>
        <v>4.566597</v>
      </c>
      <c r="K5" s="3">
        <f>'Tüm Bloklar'!F4</f>
        <v>232.04976</v>
      </c>
      <c r="M5" s="214"/>
      <c r="N5" s="198"/>
    </row>
    <row r="6" spans="1:14" ht="18" customHeight="1">
      <c r="A6" s="12" t="s">
        <v>7</v>
      </c>
      <c r="B6" s="22">
        <v>116</v>
      </c>
      <c r="C6" s="196">
        <f t="shared" si="0"/>
        <v>541.9972513582887</v>
      </c>
      <c r="D6" s="19">
        <f>B6*J1/62210*30/100</f>
        <v>71.14169426137276</v>
      </c>
      <c r="E6" s="20">
        <f t="shared" si="1"/>
        <v>81.23123973862722</v>
      </c>
      <c r="F6" s="21">
        <f aca="true" t="shared" si="3" ref="F6:F39">J6</f>
        <v>4.566598</v>
      </c>
      <c r="G6" s="182">
        <f t="shared" si="2"/>
        <v>156.93953199999999</v>
      </c>
      <c r="I6" s="3">
        <f>'Tüm Bloklar'!D5</f>
        <v>152.372934</v>
      </c>
      <c r="J6" s="3">
        <f>'Tüm Bloklar'!E5</f>
        <v>4.566598</v>
      </c>
      <c r="K6" s="3">
        <f>'Tüm Bloklar'!F5</f>
        <v>156.93953199999999</v>
      </c>
      <c r="M6" s="214"/>
      <c r="N6" s="198"/>
    </row>
    <row r="7" spans="1:14" ht="18" customHeight="1">
      <c r="A7" s="12" t="s">
        <v>9</v>
      </c>
      <c r="B7" s="22">
        <v>116</v>
      </c>
      <c r="C7" s="196">
        <f t="shared" si="0"/>
        <v>1473.9925396054289</v>
      </c>
      <c r="D7" s="19">
        <f>B7*J1/62210*30/100</f>
        <v>71.14169426137276</v>
      </c>
      <c r="E7" s="20">
        <f t="shared" si="1"/>
        <v>220.91300473862725</v>
      </c>
      <c r="F7" s="21">
        <f t="shared" si="3"/>
        <v>4.566597</v>
      </c>
      <c r="G7" s="182">
        <f t="shared" si="2"/>
        <v>296.62129600000003</v>
      </c>
      <c r="I7" s="3">
        <f>'Tüm Bloklar'!D6</f>
        <v>292.054699</v>
      </c>
      <c r="J7" s="3">
        <f>'Tüm Bloklar'!E6</f>
        <v>4.566597</v>
      </c>
      <c r="K7" s="3">
        <f>'Tüm Bloklar'!F6</f>
        <v>296.62129600000003</v>
      </c>
      <c r="M7" s="198"/>
      <c r="N7" s="198"/>
    </row>
    <row r="8" spans="1:14" ht="18" customHeight="1">
      <c r="A8" s="12" t="s">
        <v>10</v>
      </c>
      <c r="B8" s="22">
        <v>116</v>
      </c>
      <c r="C8" s="196">
        <f t="shared" si="0"/>
        <v>1694.9914117309409</v>
      </c>
      <c r="D8" s="19">
        <f>B8*J1/62210*30/100</f>
        <v>71.14169426137276</v>
      </c>
      <c r="E8" s="20">
        <f t="shared" si="1"/>
        <v>254.03496673862725</v>
      </c>
      <c r="F8" s="21">
        <f t="shared" si="3"/>
        <v>4.566597</v>
      </c>
      <c r="G8" s="182">
        <f t="shared" si="2"/>
        <v>329.743258</v>
      </c>
      <c r="I8" s="3">
        <f>'Tüm Bloklar'!D7</f>
        <v>325.176661</v>
      </c>
      <c r="J8" s="3">
        <f>'Tüm Bloklar'!E7</f>
        <v>4.566597</v>
      </c>
      <c r="K8" s="3">
        <f>'Tüm Bloklar'!F7</f>
        <v>329.74325799999997</v>
      </c>
      <c r="M8" s="199"/>
      <c r="N8" s="198"/>
    </row>
    <row r="9" spans="1:14" ht="18" customHeight="1">
      <c r="A9" s="12" t="s">
        <v>11</v>
      </c>
      <c r="B9" s="22">
        <v>116</v>
      </c>
      <c r="C9" s="196">
        <f t="shared" si="0"/>
        <v>481.99755672320066</v>
      </c>
      <c r="D9" s="19">
        <f>B9*J1/62210*30/100</f>
        <v>71.14169426137276</v>
      </c>
      <c r="E9" s="20">
        <f t="shared" si="1"/>
        <v>72.23885173862722</v>
      </c>
      <c r="F9" s="21">
        <f t="shared" si="3"/>
        <v>4.566598</v>
      </c>
      <c r="G9" s="182">
        <f t="shared" si="2"/>
        <v>147.94714399999998</v>
      </c>
      <c r="I9" s="3">
        <f>'Tüm Bloklar'!D8</f>
        <v>143.38054599999998</v>
      </c>
      <c r="J9" s="3">
        <f>'Tüm Bloklar'!E8</f>
        <v>4.566598</v>
      </c>
      <c r="K9" s="3">
        <f>'Tüm Bloklar'!F8</f>
        <v>147.94714399999998</v>
      </c>
      <c r="M9" s="198"/>
      <c r="N9" s="198"/>
    </row>
    <row r="10" spans="1:14" ht="18" customHeight="1">
      <c r="A10" s="12" t="s">
        <v>12</v>
      </c>
      <c r="B10" s="22">
        <v>116</v>
      </c>
      <c r="C10" s="196">
        <f t="shared" si="0"/>
        <v>1744.991159484273</v>
      </c>
      <c r="D10" s="19">
        <f>B10*J1/62210*30/100</f>
        <v>71.14169426137276</v>
      </c>
      <c r="E10" s="20">
        <f t="shared" si="1"/>
        <v>261.5286237386273</v>
      </c>
      <c r="F10" s="21">
        <f t="shared" si="3"/>
        <v>4.566597</v>
      </c>
      <c r="G10" s="182">
        <f t="shared" si="2"/>
        <v>337.23691500000007</v>
      </c>
      <c r="I10" s="3">
        <f>'Tüm Bloklar'!D9</f>
        <v>332.67031800000007</v>
      </c>
      <c r="J10" s="3">
        <f>'Tüm Bloklar'!E9</f>
        <v>4.566597</v>
      </c>
      <c r="K10" s="3">
        <f>'Tüm Bloklar'!F9</f>
        <v>337.236915</v>
      </c>
      <c r="M10" s="198"/>
      <c r="N10" s="198"/>
    </row>
    <row r="11" spans="1:14" ht="18" customHeight="1">
      <c r="A11" s="12" t="s">
        <v>13</v>
      </c>
      <c r="B11" s="22">
        <v>116</v>
      </c>
      <c r="C11" s="196">
        <f t="shared" si="0"/>
        <v>841.9957445505569</v>
      </c>
      <c r="D11" s="19">
        <f>B11*J1/62210*30/100</f>
        <v>71.14169426137276</v>
      </c>
      <c r="E11" s="20">
        <f t="shared" si="1"/>
        <v>126.19318273862724</v>
      </c>
      <c r="F11" s="21">
        <f t="shared" si="3"/>
        <v>4.566597</v>
      </c>
      <c r="G11" s="182">
        <f t="shared" si="2"/>
        <v>201.901474</v>
      </c>
      <c r="I11" s="3">
        <f>'Tüm Bloklar'!D10</f>
        <v>197.334877</v>
      </c>
      <c r="J11" s="3">
        <f>'Tüm Bloklar'!E10</f>
        <v>4.566597</v>
      </c>
      <c r="K11" s="3">
        <f>'Tüm Bloklar'!F10</f>
        <v>201.901474</v>
      </c>
      <c r="M11" s="198"/>
      <c r="N11" s="198"/>
    </row>
    <row r="12" spans="1:14" ht="18" customHeight="1">
      <c r="A12" s="12" t="s">
        <v>15</v>
      </c>
      <c r="B12" s="22">
        <v>116</v>
      </c>
      <c r="C12" s="196">
        <f t="shared" si="0"/>
        <v>991.9949744660008</v>
      </c>
      <c r="D12" s="19">
        <f>B12*J1/62210*30/100</f>
        <v>71.14169426137276</v>
      </c>
      <c r="E12" s="20">
        <f t="shared" si="1"/>
        <v>148.67415173862724</v>
      </c>
      <c r="F12" s="21">
        <f t="shared" si="3"/>
        <v>4.566598</v>
      </c>
      <c r="G12" s="182">
        <f t="shared" si="2"/>
        <v>224.38244400000002</v>
      </c>
      <c r="I12" s="3">
        <f>'Tüm Bloklar'!D11</f>
        <v>219.815846</v>
      </c>
      <c r="J12" s="3">
        <f>'Tüm Bloklar'!E11</f>
        <v>4.566598</v>
      </c>
      <c r="K12" s="3">
        <f>'Tüm Bloklar'!F11</f>
        <v>224.382444</v>
      </c>
      <c r="M12" s="198"/>
      <c r="N12" s="198"/>
    </row>
    <row r="13" spans="1:14" ht="18" customHeight="1">
      <c r="A13" s="12" t="s">
        <v>17</v>
      </c>
      <c r="B13" s="22">
        <v>116</v>
      </c>
      <c r="C13" s="196">
        <f t="shared" si="0"/>
        <v>1371.9930493845925</v>
      </c>
      <c r="D13" s="19">
        <f>B13*J1/62210*30/100</f>
        <v>71.14169426137276</v>
      </c>
      <c r="E13" s="20">
        <f t="shared" si="1"/>
        <v>205.6259437386272</v>
      </c>
      <c r="F13" s="21">
        <f t="shared" si="3"/>
        <v>4.566597</v>
      </c>
      <c r="G13" s="182">
        <f t="shared" si="2"/>
        <v>281.334235</v>
      </c>
      <c r="I13" s="3">
        <f>'Tüm Bloklar'!D12</f>
        <v>276.767638</v>
      </c>
      <c r="J13" s="3">
        <f>'Tüm Bloklar'!E12</f>
        <v>4.566597</v>
      </c>
      <c r="K13" s="3">
        <f>'Tüm Bloklar'!F12</f>
        <v>281.334235</v>
      </c>
      <c r="M13" s="198"/>
      <c r="N13" s="198"/>
    </row>
    <row r="14" spans="1:14" ht="18" customHeight="1">
      <c r="A14" s="12" t="s">
        <v>19</v>
      </c>
      <c r="B14" s="22">
        <v>116</v>
      </c>
      <c r="C14" s="196">
        <f t="shared" si="0"/>
        <v>1677.9915067025488</v>
      </c>
      <c r="D14" s="19">
        <f>B14*J1/62210*30/100</f>
        <v>71.14169426137276</v>
      </c>
      <c r="E14" s="20">
        <f t="shared" si="1"/>
        <v>251.48712473862724</v>
      </c>
      <c r="F14" s="21">
        <f t="shared" si="3"/>
        <v>4.566597</v>
      </c>
      <c r="G14" s="182">
        <f t="shared" si="2"/>
        <v>327.195416</v>
      </c>
      <c r="I14" s="3">
        <f>'Tüm Bloklar'!D13</f>
        <v>322.628819</v>
      </c>
      <c r="J14" s="3">
        <f>'Tüm Bloklar'!E13</f>
        <v>4.566597</v>
      </c>
      <c r="K14" s="3">
        <f>'Tüm Bloklar'!F13</f>
        <v>327.195416</v>
      </c>
      <c r="M14" s="198"/>
      <c r="N14" s="198"/>
    </row>
    <row r="15" spans="1:14" ht="18" customHeight="1">
      <c r="A15" s="12" t="s">
        <v>21</v>
      </c>
      <c r="B15" s="22">
        <v>116</v>
      </c>
      <c r="C15" s="196">
        <f t="shared" si="0"/>
        <v>1323.9932896731564</v>
      </c>
      <c r="D15" s="19">
        <f>B15*J1/62210*30/100</f>
        <v>71.14169426137276</v>
      </c>
      <c r="E15" s="20">
        <f t="shared" si="1"/>
        <v>198.43203273862719</v>
      </c>
      <c r="F15" s="21">
        <f t="shared" si="3"/>
        <v>4.566598</v>
      </c>
      <c r="G15" s="182">
        <f t="shared" si="2"/>
        <v>274.14032499999996</v>
      </c>
      <c r="I15" s="3">
        <f>'Tüm Bloklar'!D14</f>
        <v>269.57372699999996</v>
      </c>
      <c r="J15" s="3">
        <f>'Tüm Bloklar'!E14</f>
        <v>4.566598</v>
      </c>
      <c r="K15" s="3">
        <f>'Tüm Bloklar'!F14</f>
        <v>274.14032499999996</v>
      </c>
      <c r="M15" s="198"/>
      <c r="N15" s="198"/>
    </row>
    <row r="16" spans="1:14" ht="18" customHeight="1">
      <c r="A16" s="12" t="s">
        <v>23</v>
      </c>
      <c r="B16" s="22">
        <v>116</v>
      </c>
      <c r="C16" s="196">
        <f t="shared" si="0"/>
        <v>1329.9932604711207</v>
      </c>
      <c r="D16" s="19">
        <f>B16*J1/62210*30/100</f>
        <v>71.14169426137276</v>
      </c>
      <c r="E16" s="20">
        <f t="shared" si="1"/>
        <v>199.3312717386272</v>
      </c>
      <c r="F16" s="21">
        <f t="shared" si="3"/>
        <v>4.566597</v>
      </c>
      <c r="G16" s="182">
        <f t="shared" si="2"/>
        <v>275.039563</v>
      </c>
      <c r="I16" s="3">
        <f>'Tüm Bloklar'!D15</f>
        <v>270.472966</v>
      </c>
      <c r="J16" s="3">
        <f>'Tüm Bloklar'!E15</f>
        <v>4.566597</v>
      </c>
      <c r="K16" s="3">
        <f>'Tüm Bloklar'!F15</f>
        <v>275.039563</v>
      </c>
      <c r="M16" s="198"/>
      <c r="N16" s="198"/>
    </row>
    <row r="17" spans="1:14" ht="18" customHeight="1">
      <c r="A17" s="12" t="s">
        <v>24</v>
      </c>
      <c r="B17" s="22">
        <v>116</v>
      </c>
      <c r="C17" s="196">
        <f t="shared" si="0"/>
        <v>437.99777976783275</v>
      </c>
      <c r="D17" s="19">
        <f>B17*J1/62210*30/100</f>
        <v>71.14169426137276</v>
      </c>
      <c r="E17" s="20">
        <f t="shared" si="1"/>
        <v>65.64443373862723</v>
      </c>
      <c r="F17" s="21">
        <f t="shared" si="3"/>
        <v>4.566597</v>
      </c>
      <c r="G17" s="182">
        <f t="shared" si="2"/>
        <v>141.352725</v>
      </c>
      <c r="I17" s="3">
        <f>'Tüm Bloklar'!D16</f>
        <v>136.786128</v>
      </c>
      <c r="J17" s="3">
        <f>'Tüm Bloklar'!E16</f>
        <v>4.566597</v>
      </c>
      <c r="K17" s="3">
        <f>'Tüm Bloklar'!F16</f>
        <v>141.352725</v>
      </c>
      <c r="M17" s="198"/>
      <c r="N17" s="198"/>
    </row>
    <row r="18" spans="1:14" ht="18" customHeight="1">
      <c r="A18" s="12" t="s">
        <v>25</v>
      </c>
      <c r="B18" s="22">
        <v>116</v>
      </c>
      <c r="C18" s="196">
        <f t="shared" si="0"/>
        <v>764.9961315425251</v>
      </c>
      <c r="D18" s="19">
        <f>B18*J1/62210*30/100</f>
        <v>71.14169426137276</v>
      </c>
      <c r="E18" s="20">
        <f t="shared" si="1"/>
        <v>114.65295073862727</v>
      </c>
      <c r="F18" s="21">
        <f t="shared" si="3"/>
        <v>4.566598</v>
      </c>
      <c r="G18" s="182">
        <f t="shared" si="2"/>
        <v>190.36124300000003</v>
      </c>
      <c r="I18" s="3">
        <f>'Tüm Bloklar'!D17</f>
        <v>185.79464500000003</v>
      </c>
      <c r="J18" s="3">
        <f>'Tüm Bloklar'!E17</f>
        <v>4.566598</v>
      </c>
      <c r="K18" s="3">
        <f>'Tüm Bloklar'!F17</f>
        <v>190.361243</v>
      </c>
      <c r="M18" s="198"/>
      <c r="N18" s="198"/>
    </row>
    <row r="19" spans="1:14" ht="18" customHeight="1">
      <c r="A19" s="12" t="s">
        <v>26</v>
      </c>
      <c r="B19" s="22">
        <v>116</v>
      </c>
      <c r="C19" s="196">
        <f t="shared" si="0"/>
        <v>428.9978269070249</v>
      </c>
      <c r="D19" s="19">
        <f>B19*J1/62210*30/100</f>
        <v>71.14169426137276</v>
      </c>
      <c r="E19" s="20">
        <f t="shared" si="1"/>
        <v>64.29557573862725</v>
      </c>
      <c r="F19" s="21">
        <f t="shared" si="3"/>
        <v>4.566597</v>
      </c>
      <c r="G19" s="182">
        <f t="shared" si="2"/>
        <v>140.003867</v>
      </c>
      <c r="I19" s="3">
        <f>'Tüm Bloklar'!D18</f>
        <v>135.43727</v>
      </c>
      <c r="J19" s="3">
        <f>'Tüm Bloklar'!E18</f>
        <v>4.566597</v>
      </c>
      <c r="K19" s="3">
        <f>'Tüm Bloklar'!F18</f>
        <v>140.003867</v>
      </c>
      <c r="M19" s="198"/>
      <c r="N19" s="198"/>
    </row>
    <row r="20" spans="1:14" ht="18" customHeight="1">
      <c r="A20" s="12" t="s">
        <v>28</v>
      </c>
      <c r="B20" s="22">
        <v>116</v>
      </c>
      <c r="C20" s="196">
        <f t="shared" si="0"/>
        <v>1731.9912238673967</v>
      </c>
      <c r="D20" s="19">
        <f>B20*J1/62210*30/100</f>
        <v>71.14169426137276</v>
      </c>
      <c r="E20" s="20">
        <f t="shared" si="1"/>
        <v>259.58027273862723</v>
      </c>
      <c r="F20" s="21">
        <f t="shared" si="3"/>
        <v>4.566598</v>
      </c>
      <c r="G20" s="182">
        <f t="shared" si="2"/>
        <v>335.288565</v>
      </c>
      <c r="I20" s="3">
        <f>'Tüm Bloklar'!D19</f>
        <v>330.721967</v>
      </c>
      <c r="J20" s="3">
        <f>'Tüm Bloklar'!E19</f>
        <v>4.566598</v>
      </c>
      <c r="K20" s="3">
        <f>'Tüm Bloklar'!F19</f>
        <v>335.288565</v>
      </c>
      <c r="M20" s="198"/>
      <c r="N20" s="198"/>
    </row>
    <row r="21" spans="1:11" ht="18" customHeight="1">
      <c r="A21" s="12" t="s">
        <v>29</v>
      </c>
      <c r="B21" s="22">
        <v>116</v>
      </c>
      <c r="C21" s="196">
        <f t="shared" si="0"/>
        <v>1171.994071715817</v>
      </c>
      <c r="D21" s="19">
        <f>B21*J1/62210*30/100</f>
        <v>71.14169426137276</v>
      </c>
      <c r="E21" s="20">
        <f t="shared" si="1"/>
        <v>175.65131773862726</v>
      </c>
      <c r="F21" s="21">
        <f t="shared" si="3"/>
        <v>4.566597</v>
      </c>
      <c r="G21" s="182">
        <f t="shared" si="2"/>
        <v>251.35960900000003</v>
      </c>
      <c r="I21" s="3">
        <f>'Tüm Bloklar'!D20</f>
        <v>246.79301200000003</v>
      </c>
      <c r="J21" s="3">
        <f>'Tüm Bloklar'!E20</f>
        <v>4.566597</v>
      </c>
      <c r="K21" s="3">
        <f>'Tüm Bloklar'!F20</f>
        <v>251.35960900000003</v>
      </c>
    </row>
    <row r="22" spans="1:11" ht="18" customHeight="1">
      <c r="A22" s="12" t="s">
        <v>30</v>
      </c>
      <c r="B22" s="22">
        <v>116</v>
      </c>
      <c r="C22" s="196">
        <f t="shared" si="0"/>
        <v>1603.9918757573607</v>
      </c>
      <c r="D22" s="19">
        <f>B22*J1/62210*30/100</f>
        <v>71.14169426137276</v>
      </c>
      <c r="E22" s="20">
        <f t="shared" si="1"/>
        <v>240.39651173862723</v>
      </c>
      <c r="F22" s="21">
        <f t="shared" si="3"/>
        <v>4.566597</v>
      </c>
      <c r="G22" s="182">
        <f t="shared" si="2"/>
        <v>316.104803</v>
      </c>
      <c r="I22" s="3">
        <f>'Tüm Bloklar'!D21</f>
        <v>311.538206</v>
      </c>
      <c r="J22" s="3">
        <f>'Tüm Bloklar'!E21</f>
        <v>4.566597</v>
      </c>
      <c r="K22" s="3">
        <f>'Tüm Bloklar'!F21</f>
        <v>316.104803</v>
      </c>
    </row>
    <row r="23" spans="1:11" ht="18" customHeight="1">
      <c r="A23" s="12" t="s">
        <v>31</v>
      </c>
      <c r="B23" s="22">
        <v>116</v>
      </c>
      <c r="C23" s="196">
        <f t="shared" si="0"/>
        <v>1245.9936893164527</v>
      </c>
      <c r="D23" s="19">
        <f>B23*J1/62210*30/100</f>
        <v>71.14169426137276</v>
      </c>
      <c r="E23" s="20">
        <f t="shared" si="1"/>
        <v>186.74192873862722</v>
      </c>
      <c r="F23" s="21">
        <f t="shared" si="3"/>
        <v>4.566598</v>
      </c>
      <c r="G23" s="182">
        <f t="shared" si="2"/>
        <v>262.450221</v>
      </c>
      <c r="I23" s="3">
        <f>'Tüm Bloklar'!D22</f>
        <v>257.883623</v>
      </c>
      <c r="J23" s="3">
        <f>'Tüm Bloklar'!E22</f>
        <v>4.566598</v>
      </c>
      <c r="K23" s="3">
        <f>'Tüm Bloklar'!F22</f>
        <v>262.450221</v>
      </c>
    </row>
    <row r="24" spans="1:11" ht="18" customHeight="1">
      <c r="A24" s="12" t="s">
        <v>33</v>
      </c>
      <c r="B24" s="22">
        <v>116</v>
      </c>
      <c r="C24" s="196">
        <f t="shared" si="0"/>
        <v>1522.9922866655368</v>
      </c>
      <c r="D24" s="19">
        <f>B24*J1/62210*30/100</f>
        <v>71.14169426137276</v>
      </c>
      <c r="E24" s="20">
        <f t="shared" si="1"/>
        <v>228.25678773862722</v>
      </c>
      <c r="F24" s="21">
        <f t="shared" si="3"/>
        <v>4.566597</v>
      </c>
      <c r="G24" s="182">
        <f t="shared" si="2"/>
        <v>303.965079</v>
      </c>
      <c r="I24" s="3">
        <f>'Tüm Bloklar'!D23</f>
        <v>299.398482</v>
      </c>
      <c r="J24" s="3">
        <f>'Tüm Bloklar'!E23</f>
        <v>4.566597</v>
      </c>
      <c r="K24" s="3">
        <f>'Tüm Bloklar'!F23</f>
        <v>303.965079</v>
      </c>
    </row>
    <row r="25" spans="1:11" ht="18" customHeight="1">
      <c r="A25" s="12" t="s">
        <v>35</v>
      </c>
      <c r="B25" s="22">
        <v>116</v>
      </c>
      <c r="C25" s="196">
        <f t="shared" si="0"/>
        <v>1354.9931443562004</v>
      </c>
      <c r="D25" s="19">
        <f>B25*J1/62210*30/100</f>
        <v>71.14169426137276</v>
      </c>
      <c r="E25" s="20">
        <f t="shared" si="1"/>
        <v>203.0781017386272</v>
      </c>
      <c r="F25" s="21">
        <f t="shared" si="3"/>
        <v>4.566597</v>
      </c>
      <c r="G25" s="182">
        <f t="shared" si="2"/>
        <v>278.786393</v>
      </c>
      <c r="I25" s="3">
        <f>'Tüm Bloklar'!D24</f>
        <v>274.219796</v>
      </c>
      <c r="J25" s="3">
        <f>'Tüm Bloklar'!E24</f>
        <v>4.566597</v>
      </c>
      <c r="K25" s="3">
        <f>'Tüm Bloklar'!F24</f>
        <v>278.786393</v>
      </c>
    </row>
    <row r="26" spans="1:11" ht="18" customHeight="1">
      <c r="A26" s="12" t="s">
        <v>36</v>
      </c>
      <c r="B26" s="22">
        <v>116</v>
      </c>
      <c r="C26" s="196">
        <f t="shared" si="0"/>
        <v>208.99894213018482</v>
      </c>
      <c r="D26" s="19">
        <f>B26*J1/62210*30/100</f>
        <v>71.14169426137276</v>
      </c>
      <c r="E26" s="20">
        <f t="shared" si="1"/>
        <v>31.32348573862724</v>
      </c>
      <c r="F26" s="21">
        <f t="shared" si="3"/>
        <v>4.566598</v>
      </c>
      <c r="G26" s="182">
        <f t="shared" si="2"/>
        <v>107.031778</v>
      </c>
      <c r="I26" s="3">
        <f>'Tüm Bloklar'!D25</f>
        <v>102.46518</v>
      </c>
      <c r="J26" s="3">
        <f>'Tüm Bloklar'!E25</f>
        <v>4.566598</v>
      </c>
      <c r="K26" s="3">
        <f>'Tüm Bloklar'!F25</f>
        <v>107.031778</v>
      </c>
    </row>
    <row r="27" spans="1:11" ht="18" customHeight="1">
      <c r="A27" s="12" t="s">
        <v>38</v>
      </c>
      <c r="B27" s="22">
        <v>116</v>
      </c>
      <c r="C27" s="196">
        <f t="shared" si="0"/>
        <v>1377.9930201825566</v>
      </c>
      <c r="D27" s="19">
        <f>B27*J1/62210*30/100</f>
        <v>71.14169426137276</v>
      </c>
      <c r="E27" s="20">
        <f t="shared" si="1"/>
        <v>206.52518273862722</v>
      </c>
      <c r="F27" s="21">
        <f t="shared" si="3"/>
        <v>4.566597</v>
      </c>
      <c r="G27" s="182">
        <f t="shared" si="2"/>
        <v>282.233474</v>
      </c>
      <c r="I27" s="3">
        <f>'Tüm Bloklar'!D26</f>
        <v>277.666877</v>
      </c>
      <c r="J27" s="3">
        <f>'Tüm Bloklar'!E26</f>
        <v>4.566597</v>
      </c>
      <c r="K27" s="3">
        <f>'Tüm Bloklar'!F26</f>
        <v>282.233474</v>
      </c>
    </row>
    <row r="28" spans="1:11" ht="18" customHeight="1">
      <c r="A28" s="12" t="s">
        <v>40</v>
      </c>
      <c r="B28" s="22">
        <v>116</v>
      </c>
      <c r="C28" s="196">
        <f t="shared" si="0"/>
        <v>952.9951742876492</v>
      </c>
      <c r="D28" s="19">
        <f>B28*J1/62210*30/100</f>
        <v>71.14169426137276</v>
      </c>
      <c r="E28" s="20">
        <f t="shared" si="1"/>
        <v>142.8290997386273</v>
      </c>
      <c r="F28" s="21">
        <f t="shared" si="3"/>
        <v>4.566597</v>
      </c>
      <c r="G28" s="182">
        <f t="shared" si="2"/>
        <v>218.53739100000007</v>
      </c>
      <c r="I28" s="3">
        <f>'Tüm Bloklar'!D27</f>
        <v>213.97079400000004</v>
      </c>
      <c r="J28" s="3">
        <f>'Tüm Bloklar'!E27</f>
        <v>4.566597</v>
      </c>
      <c r="K28" s="3">
        <f>'Tüm Bloklar'!F27</f>
        <v>218.53739100000004</v>
      </c>
    </row>
    <row r="29" spans="1:11" ht="18" customHeight="1">
      <c r="A29" s="12" t="s">
        <v>41</v>
      </c>
      <c r="B29" s="22">
        <v>116</v>
      </c>
      <c r="C29" s="196">
        <f t="shared" si="0"/>
        <v>534.9972865393769</v>
      </c>
      <c r="D29" s="19">
        <f>B29*J1/62210*30/100</f>
        <v>71.14169426137276</v>
      </c>
      <c r="E29" s="20">
        <f t="shared" si="1"/>
        <v>80.18212773862724</v>
      </c>
      <c r="F29" s="21">
        <f t="shared" si="3"/>
        <v>4.566598</v>
      </c>
      <c r="G29" s="182">
        <f t="shared" si="2"/>
        <v>155.89042</v>
      </c>
      <c r="I29" s="3">
        <f>'Tüm Bloklar'!D28</f>
        <v>151.323822</v>
      </c>
      <c r="J29" s="3">
        <f>'Tüm Bloklar'!E28</f>
        <v>4.566598</v>
      </c>
      <c r="K29" s="3">
        <f>'Tüm Bloklar'!F28</f>
        <v>155.89042</v>
      </c>
    </row>
    <row r="30" spans="1:11" ht="18" customHeight="1">
      <c r="A30" s="12" t="s">
        <v>43</v>
      </c>
      <c r="B30" s="22">
        <v>116</v>
      </c>
      <c r="C30" s="196">
        <f t="shared" si="0"/>
        <v>482.9975507441488</v>
      </c>
      <c r="D30" s="19">
        <f>B30*J1/62210*30/100</f>
        <v>71.14169426137276</v>
      </c>
      <c r="E30" s="20">
        <f t="shared" si="1"/>
        <v>72.38872473862723</v>
      </c>
      <c r="F30" s="21">
        <f t="shared" si="3"/>
        <v>4.566597</v>
      </c>
      <c r="G30" s="182">
        <f t="shared" si="2"/>
        <v>148.097016</v>
      </c>
      <c r="I30" s="3">
        <f>'Tüm Bloklar'!D29</f>
        <v>143.530419</v>
      </c>
      <c r="J30" s="3">
        <f>'Tüm Bloklar'!E29</f>
        <v>4.566597</v>
      </c>
      <c r="K30" s="3">
        <f>'Tüm Bloklar'!F29</f>
        <v>148.097016</v>
      </c>
    </row>
    <row r="31" spans="1:11" ht="18" customHeight="1">
      <c r="A31" s="12" t="s">
        <v>45</v>
      </c>
      <c r="B31" s="22">
        <v>116</v>
      </c>
      <c r="C31" s="196">
        <f t="shared" si="0"/>
        <v>880.9955313843568</v>
      </c>
      <c r="D31" s="19">
        <f>B31*J1/62210*30/100</f>
        <v>71.14169426137276</v>
      </c>
      <c r="E31" s="20">
        <f t="shared" si="1"/>
        <v>132.03823273862724</v>
      </c>
      <c r="F31" s="21">
        <f t="shared" si="3"/>
        <v>4.566597</v>
      </c>
      <c r="G31" s="182">
        <f t="shared" si="2"/>
        <v>207.74652400000002</v>
      </c>
      <c r="I31" s="3">
        <f>'Tüm Bloklar'!D30</f>
        <v>203.179927</v>
      </c>
      <c r="J31" s="3">
        <f>'Tüm Bloklar'!E30</f>
        <v>4.566597</v>
      </c>
      <c r="K31" s="3">
        <f>'Tüm Bloklar'!F30</f>
        <v>207.746524</v>
      </c>
    </row>
    <row r="32" spans="1:11" ht="18" customHeight="1">
      <c r="A32" s="12" t="s">
        <v>46</v>
      </c>
      <c r="B32" s="22">
        <v>116</v>
      </c>
      <c r="C32" s="196">
        <f t="shared" si="0"/>
        <v>1266.9935904454646</v>
      </c>
      <c r="D32" s="19">
        <f>B32*J1/62210*30/100</f>
        <v>71.14169426137276</v>
      </c>
      <c r="E32" s="20">
        <f t="shared" si="1"/>
        <v>189.88926573862722</v>
      </c>
      <c r="F32" s="21">
        <f t="shared" si="3"/>
        <v>4.566598</v>
      </c>
      <c r="G32" s="182">
        <f t="shared" si="2"/>
        <v>265.597558</v>
      </c>
      <c r="I32" s="3">
        <f>'Tüm Bloklar'!D31</f>
        <v>261.03096</v>
      </c>
      <c r="J32" s="3">
        <f>'Tüm Bloklar'!E31</f>
        <v>4.566598</v>
      </c>
      <c r="K32" s="3">
        <f>'Tüm Bloklar'!F31</f>
        <v>265.597558</v>
      </c>
    </row>
    <row r="33" spans="1:11" ht="18" customHeight="1">
      <c r="A33" s="12" t="s">
        <v>47</v>
      </c>
      <c r="B33" s="22">
        <v>116</v>
      </c>
      <c r="C33" s="196">
        <f t="shared" si="0"/>
        <v>1299.9934131535765</v>
      </c>
      <c r="D33" s="19">
        <f>B33*J1/62210*30/100</f>
        <v>71.14169426137276</v>
      </c>
      <c r="E33" s="20">
        <f t="shared" si="1"/>
        <v>194.8350777386272</v>
      </c>
      <c r="F33" s="21">
        <f t="shared" si="3"/>
        <v>4.566597</v>
      </c>
      <c r="G33" s="182">
        <f t="shared" si="2"/>
        <v>270.543369</v>
      </c>
      <c r="I33" s="3">
        <f>'Tüm Bloklar'!D32</f>
        <v>265.976772</v>
      </c>
      <c r="J33" s="3">
        <f>'Tüm Bloklar'!E32</f>
        <v>4.566597</v>
      </c>
      <c r="K33" s="3">
        <f>'Tüm Bloklar'!F32</f>
        <v>270.543369</v>
      </c>
    </row>
    <row r="34" spans="1:11" ht="18" customHeight="1">
      <c r="A34" s="12" t="s">
        <v>49</v>
      </c>
      <c r="B34" s="22">
        <v>116</v>
      </c>
      <c r="C34" s="196">
        <f t="shared" si="0"/>
        <v>1654.9916175316407</v>
      </c>
      <c r="D34" s="19">
        <f>B34*J1/62210*30/100</f>
        <v>71.14169426137276</v>
      </c>
      <c r="E34" s="20">
        <f t="shared" si="1"/>
        <v>248.04004173862722</v>
      </c>
      <c r="F34" s="21">
        <f t="shared" si="3"/>
        <v>4.566597</v>
      </c>
      <c r="G34" s="182">
        <f t="shared" si="2"/>
        <v>323.748333</v>
      </c>
      <c r="I34" s="3">
        <f>'Tüm Bloklar'!D33</f>
        <v>319.181736</v>
      </c>
      <c r="J34" s="3">
        <f>'Tüm Bloklar'!E33</f>
        <v>4.566597</v>
      </c>
      <c r="K34" s="3">
        <f>'Tüm Bloklar'!F33</f>
        <v>323.748333</v>
      </c>
    </row>
    <row r="35" spans="1:11" ht="18" customHeight="1">
      <c r="A35" s="12" t="s">
        <v>51</v>
      </c>
      <c r="B35" s="22">
        <v>116</v>
      </c>
      <c r="C35" s="196">
        <f t="shared" si="0"/>
        <v>1361.9931091751127</v>
      </c>
      <c r="D35" s="19">
        <f>B35*J1/62210*30/100</f>
        <v>71.14169426137276</v>
      </c>
      <c r="E35" s="20">
        <f t="shared" si="1"/>
        <v>204.12721373862723</v>
      </c>
      <c r="F35" s="21">
        <f t="shared" si="3"/>
        <v>4.566598</v>
      </c>
      <c r="G35" s="182">
        <f t="shared" si="2"/>
        <v>279.835506</v>
      </c>
      <c r="I35" s="3">
        <f>'Tüm Bloklar'!D34</f>
        <v>275.268908</v>
      </c>
      <c r="J35" s="3">
        <f>'Tüm Bloklar'!E34</f>
        <v>4.566598</v>
      </c>
      <c r="K35" s="3">
        <f>'Tüm Bloklar'!F34</f>
        <v>279.835506</v>
      </c>
    </row>
    <row r="36" spans="1:11" ht="18" customHeight="1">
      <c r="A36" s="12" t="s">
        <v>52</v>
      </c>
      <c r="B36" s="22">
        <v>116</v>
      </c>
      <c r="C36" s="196">
        <f t="shared" si="0"/>
        <v>736.9962655946008</v>
      </c>
      <c r="D36" s="19">
        <f>B36*J1/62210*30/100</f>
        <v>71.14169426137276</v>
      </c>
      <c r="E36" s="20">
        <f t="shared" si="1"/>
        <v>110.45650173862724</v>
      </c>
      <c r="F36" s="21">
        <f t="shared" si="3"/>
        <v>4.566597</v>
      </c>
      <c r="G36" s="182">
        <f t="shared" si="2"/>
        <v>186.164793</v>
      </c>
      <c r="I36" s="3">
        <f>'Tüm Bloklar'!D35</f>
        <v>181.598196</v>
      </c>
      <c r="J36" s="3">
        <f>'Tüm Bloklar'!E35</f>
        <v>4.566597</v>
      </c>
      <c r="K36" s="3">
        <f>'Tüm Bloklar'!F35</f>
        <v>186.164793</v>
      </c>
    </row>
    <row r="37" spans="1:11" ht="18" customHeight="1">
      <c r="A37" s="12" t="s">
        <v>54</v>
      </c>
      <c r="B37" s="22">
        <v>116</v>
      </c>
      <c r="C37" s="196">
        <f t="shared" si="0"/>
        <v>475.9975925975129</v>
      </c>
      <c r="D37" s="19">
        <f>B37*J1/62210*30/100</f>
        <v>71.14169426137276</v>
      </c>
      <c r="E37" s="20">
        <f t="shared" si="1"/>
        <v>71.33961373862725</v>
      </c>
      <c r="F37" s="21">
        <f t="shared" si="3"/>
        <v>4.566598</v>
      </c>
      <c r="G37" s="182">
        <f t="shared" si="2"/>
        <v>147.047906</v>
      </c>
      <c r="I37" s="3">
        <f>'Tüm Bloklar'!D36</f>
        <v>142.481308</v>
      </c>
      <c r="J37" s="3">
        <f>'Tüm Bloklar'!E36</f>
        <v>4.566598</v>
      </c>
      <c r="K37" s="3">
        <f>'Tüm Bloklar'!F36</f>
        <v>147.047906</v>
      </c>
    </row>
    <row r="38" spans="1:11" ht="18" customHeight="1">
      <c r="A38" s="12" t="s">
        <v>56</v>
      </c>
      <c r="B38" s="22">
        <v>116</v>
      </c>
      <c r="C38" s="196">
        <f t="shared" si="0"/>
        <v>747.9962064973048</v>
      </c>
      <c r="D38" s="19">
        <f>B38*J1/62210*30/100</f>
        <v>71.14169426137276</v>
      </c>
      <c r="E38" s="20">
        <f t="shared" si="1"/>
        <v>112.10510573862724</v>
      </c>
      <c r="F38" s="21">
        <f t="shared" si="3"/>
        <v>4.566597</v>
      </c>
      <c r="G38" s="182">
        <f t="shared" si="2"/>
        <v>187.813397</v>
      </c>
      <c r="I38" s="3">
        <f>'Tüm Bloklar'!D37</f>
        <v>183.2468</v>
      </c>
      <c r="J38" s="3">
        <f>'Tüm Bloklar'!E37</f>
        <v>4.566597</v>
      </c>
      <c r="K38" s="3">
        <f>'Tüm Bloklar'!F37</f>
        <v>187.813397</v>
      </c>
    </row>
    <row r="39" spans="1:11" ht="18" customHeight="1" thickBot="1">
      <c r="A39" s="23" t="s">
        <v>57</v>
      </c>
      <c r="B39" s="24">
        <v>116</v>
      </c>
      <c r="C39" s="196">
        <f t="shared" si="0"/>
        <v>1639.9916938728686</v>
      </c>
      <c r="D39" s="19">
        <f>B39*J1/62210*30/100</f>
        <v>71.14169426137276</v>
      </c>
      <c r="E39" s="25">
        <f t="shared" si="1"/>
        <v>245.7919447386272</v>
      </c>
      <c r="F39" s="21">
        <f t="shared" si="3"/>
        <v>4.566597</v>
      </c>
      <c r="G39" s="183">
        <f t="shared" si="2"/>
        <v>321.500236</v>
      </c>
      <c r="I39" s="3">
        <f>'Tüm Bloklar'!D38</f>
        <v>316.93363899999997</v>
      </c>
      <c r="J39" s="3">
        <f>'Tüm Bloklar'!E38</f>
        <v>4.566597</v>
      </c>
      <c r="K39" s="3">
        <f>'Tüm Bloklar'!F38</f>
        <v>321.500236</v>
      </c>
    </row>
    <row r="40" spans="1:11" ht="18" customHeight="1" thickBot="1">
      <c r="A40" s="234" t="s">
        <v>523</v>
      </c>
      <c r="B40" s="235"/>
      <c r="C40" s="26">
        <f>SUM(C4:C39)</f>
        <v>39883.79799748939</v>
      </c>
      <c r="D40" s="27">
        <f>SUM(D4:D39)</f>
        <v>2536.5693746986017</v>
      </c>
      <c r="E40" s="27">
        <f>SUM(E4:E39)</f>
        <v>5977.5401973013995</v>
      </c>
      <c r="F40" s="27">
        <f>SUM(F4:F39)</f>
        <v>164.39750500000002</v>
      </c>
      <c r="G40" s="184">
        <f>SUM(G4:G39)</f>
        <v>8678.507077</v>
      </c>
      <c r="I40" s="28">
        <f>SUM(I4:I39)</f>
        <v>8514.109572</v>
      </c>
      <c r="J40" s="28">
        <f>SUM(J4:J39)</f>
        <v>164.39750500000002</v>
      </c>
      <c r="K40" s="28">
        <f>SUM(K4:K39)</f>
        <v>8678.507077</v>
      </c>
    </row>
    <row r="41" spans="1:11" ht="15.75">
      <c r="A41" s="29"/>
      <c r="B41" s="29"/>
      <c r="C41" s="30"/>
      <c r="D41" s="31"/>
      <c r="E41" s="31"/>
      <c r="F41" s="31"/>
      <c r="G41" s="31"/>
      <c r="I41" s="32"/>
      <c r="J41" s="32"/>
      <c r="K41" s="32"/>
    </row>
    <row r="42" spans="4:7" ht="15.75" customHeight="1" hidden="1">
      <c r="D42" s="236" t="s">
        <v>524</v>
      </c>
      <c r="E42" s="238" t="s">
        <v>664</v>
      </c>
      <c r="F42" s="236" t="s">
        <v>526</v>
      </c>
      <c r="G42" s="185"/>
    </row>
    <row r="43" spans="4:7" ht="15.75" customHeight="1" hidden="1" thickBot="1">
      <c r="D43" s="237"/>
      <c r="E43" s="239"/>
      <c r="F43" s="237"/>
      <c r="G43" s="185"/>
    </row>
    <row r="44" spans="1:6" ht="15.75" hidden="1">
      <c r="A44" s="240" t="s">
        <v>527</v>
      </c>
      <c r="B44" s="241"/>
      <c r="C44" s="242"/>
      <c r="D44" s="35">
        <f>SUM(G4:G5)</f>
        <v>504.565269</v>
      </c>
      <c r="E44" s="36">
        <v>2</v>
      </c>
      <c r="F44" s="35">
        <f>D44/E44</f>
        <v>252.2826345</v>
      </c>
    </row>
    <row r="45" spans="1:6" ht="15.75" hidden="1">
      <c r="A45" s="243" t="s">
        <v>528</v>
      </c>
      <c r="B45" s="244"/>
      <c r="C45" s="245"/>
      <c r="D45" s="37">
        <f>G89-D95-D93</f>
        <v>15332.298524000002</v>
      </c>
      <c r="E45" s="38">
        <v>66</v>
      </c>
      <c r="F45" s="37">
        <f>D45/E45</f>
        <v>232.30755339393943</v>
      </c>
    </row>
    <row r="46" spans="1:6" ht="16.5" hidden="1" thickBot="1">
      <c r="A46" s="246" t="s">
        <v>529</v>
      </c>
      <c r="B46" s="247"/>
      <c r="C46" s="248"/>
      <c r="D46" s="39">
        <f>SUM(G84:G87)</f>
        <v>2721.662585</v>
      </c>
      <c r="E46" s="40">
        <v>4</v>
      </c>
      <c r="F46" s="39">
        <f>D46/E46</f>
        <v>680.41564625</v>
      </c>
    </row>
    <row r="47" spans="2:6" ht="16.5" hidden="1" thickBot="1">
      <c r="B47" s="249"/>
      <c r="C47" s="250"/>
      <c r="D47" s="41">
        <f>SUM(D44:D46)</f>
        <v>18558.526378000002</v>
      </c>
      <c r="E47" s="41">
        <f>SUM(E44:E46)</f>
        <v>72</v>
      </c>
      <c r="F47" s="41">
        <f>D47/E47</f>
        <v>257.75731080555556</v>
      </c>
    </row>
    <row r="48" spans="1:11" ht="16.5" thickBot="1">
      <c r="A48" s="29"/>
      <c r="B48" s="29"/>
      <c r="C48" s="30"/>
      <c r="D48" s="31"/>
      <c r="E48" s="31"/>
      <c r="F48" s="31"/>
      <c r="G48" s="31"/>
      <c r="I48" s="32"/>
      <c r="J48" s="32"/>
      <c r="K48" s="32"/>
    </row>
    <row r="49" spans="1:10" ht="42.75" customHeight="1" thickBot="1">
      <c r="A49" s="226" t="s">
        <v>674</v>
      </c>
      <c r="B49" s="227"/>
      <c r="C49" s="227"/>
      <c r="D49" s="227"/>
      <c r="E49" s="227"/>
      <c r="F49" s="227"/>
      <c r="G49" s="228"/>
      <c r="J49" s="4"/>
    </row>
    <row r="50" spans="1:11" s="8" customFormat="1" ht="24" customHeight="1" thickBot="1">
      <c r="A50" s="229" t="str">
        <f>A2</f>
        <v>Daire No</v>
      </c>
      <c r="B50" s="5" t="str">
        <f>B2</f>
        <v>Arsa</v>
      </c>
      <c r="C50" s="230" t="str">
        <f>C2</f>
        <v>Isı Gideri KW</v>
      </c>
      <c r="D50" s="6" t="str">
        <f>D2</f>
        <v>Ortak Alan </v>
      </c>
      <c r="E50" s="7" t="s">
        <v>519</v>
      </c>
      <c r="F50" s="123" t="str">
        <f>F2</f>
        <v>Okuma</v>
      </c>
      <c r="G50" s="191" t="str">
        <f>G2</f>
        <v>     Toplam </v>
      </c>
      <c r="I50" s="232" t="s">
        <v>0</v>
      </c>
      <c r="J50" s="232" t="s">
        <v>1</v>
      </c>
      <c r="K50" s="232" t="s">
        <v>2</v>
      </c>
    </row>
    <row r="51" spans="1:11" s="8" customFormat="1" ht="21.75" customHeight="1" thickBot="1">
      <c r="A51" s="229"/>
      <c r="B51" s="9" t="str">
        <f>B3</f>
        <v>Payı</v>
      </c>
      <c r="C51" s="231"/>
      <c r="D51" s="10" t="str">
        <f>D3</f>
        <v>%30 TL</v>
      </c>
      <c r="E51" s="11" t="s">
        <v>522</v>
      </c>
      <c r="F51" s="124" t="str">
        <f>F3</f>
        <v>Bedeli</v>
      </c>
      <c r="G51" s="192" t="str">
        <f>G3</f>
        <v>TL</v>
      </c>
      <c r="I51" s="233"/>
      <c r="J51" s="233"/>
      <c r="K51" s="233"/>
    </row>
    <row r="52" spans="1:13" ht="18" customHeight="1">
      <c r="A52" s="12" t="s">
        <v>59</v>
      </c>
      <c r="B52" s="22">
        <v>116</v>
      </c>
      <c r="C52" s="196">
        <f>E52*6.672276</f>
        <v>192.99901777818883</v>
      </c>
      <c r="D52" s="19">
        <f>B52*J1/62210*30/100</f>
        <v>71.14169426137276</v>
      </c>
      <c r="E52" s="16">
        <f>I52-D52</f>
        <v>28.925514738627243</v>
      </c>
      <c r="F52" s="17">
        <f>J52</f>
        <v>4.566598</v>
      </c>
      <c r="G52" s="181">
        <f>D52+E52+F52</f>
        <v>104.633807</v>
      </c>
      <c r="I52" s="3">
        <f>'Tüm Bloklar'!D39</f>
        <v>100.067209</v>
      </c>
      <c r="J52" s="3">
        <f>'Tüm Bloklar'!E39</f>
        <v>4.566598</v>
      </c>
      <c r="K52" s="3">
        <f>'Tüm Bloklar'!F39</f>
        <v>104.633807</v>
      </c>
      <c r="M52" s="42"/>
    </row>
    <row r="53" spans="1:11" ht="18" customHeight="1">
      <c r="A53" s="12" t="s">
        <v>60</v>
      </c>
      <c r="B53" s="22">
        <v>116</v>
      </c>
      <c r="C53" s="196">
        <f aca="true" t="shared" si="4" ref="C53:C87">E53*6.672276</f>
        <v>1280.9935134110128</v>
      </c>
      <c r="D53" s="19">
        <f>B53*J1/62210*30/100</f>
        <v>71.14169426137276</v>
      </c>
      <c r="E53" s="20">
        <f aca="true" t="shared" si="5" ref="E53:E87">I53-D53</f>
        <v>191.98748873862723</v>
      </c>
      <c r="F53" s="21">
        <f>J53</f>
        <v>4.566597</v>
      </c>
      <c r="G53" s="182">
        <f aca="true" t="shared" si="6" ref="G53:G87">D53+E53+F53</f>
        <v>267.69578</v>
      </c>
      <c r="I53" s="3">
        <f>'Tüm Bloklar'!D40</f>
        <v>263.129183</v>
      </c>
      <c r="J53" s="3">
        <f>'Tüm Bloklar'!E40</f>
        <v>4.566597</v>
      </c>
      <c r="K53" s="3">
        <f>'Tüm Bloklar'!F40</f>
        <v>267.69578</v>
      </c>
    </row>
    <row r="54" spans="1:11" ht="18" customHeight="1">
      <c r="A54" s="12" t="s">
        <v>61</v>
      </c>
      <c r="B54" s="22">
        <v>116</v>
      </c>
      <c r="C54" s="196">
        <f t="shared" si="4"/>
        <v>1656.9916122458128</v>
      </c>
      <c r="D54" s="19">
        <f>B54*J1/62210*30/100</f>
        <v>71.14169426137276</v>
      </c>
      <c r="E54" s="20">
        <f t="shared" si="5"/>
        <v>248.33978873862725</v>
      </c>
      <c r="F54" s="21">
        <f aca="true" t="shared" si="7" ref="F54:F87">J54</f>
        <v>4.566597</v>
      </c>
      <c r="G54" s="182">
        <f t="shared" si="6"/>
        <v>324.04808</v>
      </c>
      <c r="I54" s="3">
        <f>'Tüm Bloklar'!D41</f>
        <v>319.481483</v>
      </c>
      <c r="J54" s="3">
        <f>'Tüm Bloklar'!E41</f>
        <v>4.566597</v>
      </c>
      <c r="K54" s="3">
        <f>'Tüm Bloklar'!F41</f>
        <v>324.04808</v>
      </c>
    </row>
    <row r="55" spans="1:11" ht="18" customHeight="1">
      <c r="A55" s="12" t="s">
        <v>62</v>
      </c>
      <c r="B55" s="22">
        <v>116</v>
      </c>
      <c r="C55" s="196">
        <f t="shared" si="4"/>
        <v>793.9959714945687</v>
      </c>
      <c r="D55" s="19">
        <f>B55*J1/62210*30/100</f>
        <v>71.14169426137276</v>
      </c>
      <c r="E55" s="20">
        <f t="shared" si="5"/>
        <v>118.99926973862723</v>
      </c>
      <c r="F55" s="21">
        <f t="shared" si="7"/>
        <v>4.566598</v>
      </c>
      <c r="G55" s="182">
        <f t="shared" si="6"/>
        <v>194.707562</v>
      </c>
      <c r="I55" s="3">
        <f>'Tüm Bloklar'!D42</f>
        <v>190.140964</v>
      </c>
      <c r="J55" s="3">
        <f>'Tüm Bloklar'!E42</f>
        <v>4.566598</v>
      </c>
      <c r="K55" s="3">
        <f>'Tüm Bloklar'!F42</f>
        <v>194.707562</v>
      </c>
    </row>
    <row r="56" spans="1:11" ht="18" customHeight="1">
      <c r="A56" s="12" t="s">
        <v>64</v>
      </c>
      <c r="B56" s="22">
        <v>116</v>
      </c>
      <c r="C56" s="196">
        <f t="shared" si="4"/>
        <v>1360.9931018096127</v>
      </c>
      <c r="D56" s="19">
        <f>B56*J1/62210*30/100</f>
        <v>71.14169426137276</v>
      </c>
      <c r="E56" s="20">
        <f t="shared" si="5"/>
        <v>203.97733873862722</v>
      </c>
      <c r="F56" s="21">
        <f t="shared" si="7"/>
        <v>4.566597</v>
      </c>
      <c r="G56" s="182">
        <f t="shared" si="6"/>
        <v>279.68563</v>
      </c>
      <c r="I56" s="3">
        <f>'Tüm Bloklar'!D43</f>
        <v>275.119033</v>
      </c>
      <c r="J56" s="3">
        <f>'Tüm Bloklar'!E43</f>
        <v>4.566597</v>
      </c>
      <c r="K56" s="3">
        <f>'Tüm Bloklar'!F43</f>
        <v>279.68563</v>
      </c>
    </row>
    <row r="57" spans="1:11" ht="18" customHeight="1">
      <c r="A57" s="12" t="s">
        <v>66</v>
      </c>
      <c r="B57" s="22">
        <v>116</v>
      </c>
      <c r="C57" s="196">
        <f t="shared" si="4"/>
        <v>489.9975222353368</v>
      </c>
      <c r="D57" s="19">
        <f>B57*J1/62210*30/100</f>
        <v>71.14169426137276</v>
      </c>
      <c r="E57" s="20">
        <f t="shared" si="5"/>
        <v>73.43783773862724</v>
      </c>
      <c r="F57" s="21">
        <f t="shared" si="7"/>
        <v>4.566597</v>
      </c>
      <c r="G57" s="182">
        <f t="shared" si="6"/>
        <v>149.146129</v>
      </c>
      <c r="I57" s="3">
        <f>'Tüm Bloklar'!D44</f>
        <v>144.579532</v>
      </c>
      <c r="J57" s="3">
        <f>'Tüm Bloklar'!E44</f>
        <v>4.566597</v>
      </c>
      <c r="K57" s="3">
        <f>'Tüm Bloklar'!F44</f>
        <v>149.146129</v>
      </c>
    </row>
    <row r="58" spans="1:11" ht="18" customHeight="1">
      <c r="A58" s="12" t="s">
        <v>68</v>
      </c>
      <c r="B58" s="22">
        <v>116</v>
      </c>
      <c r="C58" s="196">
        <f t="shared" si="4"/>
        <v>1213.9938539570128</v>
      </c>
      <c r="D58" s="19">
        <f>B58*J1/62210*30/100</f>
        <v>71.14169426137276</v>
      </c>
      <c r="E58" s="20">
        <f t="shared" si="5"/>
        <v>181.94598873862725</v>
      </c>
      <c r="F58" s="21">
        <f t="shared" si="7"/>
        <v>4.566598</v>
      </c>
      <c r="G58" s="182">
        <f t="shared" si="6"/>
        <v>257.654281</v>
      </c>
      <c r="I58" s="3">
        <f>'Tüm Bloklar'!D45</f>
        <v>253.087683</v>
      </c>
      <c r="J58" s="3">
        <f>'Tüm Bloklar'!E45</f>
        <v>4.566598</v>
      </c>
      <c r="K58" s="3">
        <f>'Tüm Bloklar'!F45</f>
        <v>257.65428099999997</v>
      </c>
    </row>
    <row r="59" spans="1:11" ht="18" customHeight="1">
      <c r="A59" s="12" t="s">
        <v>69</v>
      </c>
      <c r="B59" s="22">
        <v>116</v>
      </c>
      <c r="C59" s="196">
        <f t="shared" si="4"/>
        <v>1234.9937417414726</v>
      </c>
      <c r="D59" s="19">
        <f>B59*J1/62210*30/100</f>
        <v>71.14169426137276</v>
      </c>
      <c r="E59" s="20">
        <f t="shared" si="5"/>
        <v>185.0933237386272</v>
      </c>
      <c r="F59" s="21">
        <f t="shared" si="7"/>
        <v>4.566597</v>
      </c>
      <c r="G59" s="182">
        <f t="shared" si="6"/>
        <v>260.80161499999997</v>
      </c>
      <c r="I59" s="3">
        <f>'Tüm Bloklar'!D46</f>
        <v>256.23501799999997</v>
      </c>
      <c r="J59" s="3">
        <f>'Tüm Bloklar'!E46</f>
        <v>4.566597</v>
      </c>
      <c r="K59" s="3">
        <f>'Tüm Bloklar'!F46</f>
        <v>260.80161499999997</v>
      </c>
    </row>
    <row r="60" spans="1:11" ht="18" customHeight="1">
      <c r="A60" s="12" t="s">
        <v>71</v>
      </c>
      <c r="B60" s="22">
        <v>116</v>
      </c>
      <c r="C60" s="196">
        <f t="shared" si="4"/>
        <v>1630.9917410120609</v>
      </c>
      <c r="D60" s="19">
        <f>B60*J1/62210*30/100</f>
        <v>71.14169426137276</v>
      </c>
      <c r="E60" s="20">
        <f t="shared" si="5"/>
        <v>244.44308673862724</v>
      </c>
      <c r="F60" s="21">
        <f t="shared" si="7"/>
        <v>4.566597</v>
      </c>
      <c r="G60" s="182">
        <f t="shared" si="6"/>
        <v>320.151378</v>
      </c>
      <c r="I60" s="3">
        <f>'Tüm Bloklar'!D47</f>
        <v>315.584781</v>
      </c>
      <c r="J60" s="3">
        <f>'Tüm Bloklar'!E47</f>
        <v>4.566597</v>
      </c>
      <c r="K60" s="3">
        <f>'Tüm Bloklar'!F47</f>
        <v>320.151378</v>
      </c>
    </row>
    <row r="61" spans="1:11" ht="18" customHeight="1">
      <c r="A61" s="12" t="s">
        <v>73</v>
      </c>
      <c r="B61" s="22">
        <v>116</v>
      </c>
      <c r="C61" s="196">
        <f t="shared" si="4"/>
        <v>716.9963718310887</v>
      </c>
      <c r="D61" s="19">
        <f>B61*J1/62210*30/100</f>
        <v>71.14169426137276</v>
      </c>
      <c r="E61" s="20">
        <f t="shared" si="5"/>
        <v>107.45903973862723</v>
      </c>
      <c r="F61" s="21">
        <f t="shared" si="7"/>
        <v>4.566598</v>
      </c>
      <c r="G61" s="182">
        <f t="shared" si="6"/>
        <v>183.167332</v>
      </c>
      <c r="I61" s="3">
        <f>'Tüm Bloklar'!D48</f>
        <v>178.600734</v>
      </c>
      <c r="J61" s="3">
        <f>'Tüm Bloklar'!E48</f>
        <v>4.566598</v>
      </c>
      <c r="K61" s="3">
        <f>'Tüm Bloklar'!F48</f>
        <v>183.167332</v>
      </c>
    </row>
    <row r="62" spans="1:11" ht="18" customHeight="1">
      <c r="A62" s="12" t="s">
        <v>75</v>
      </c>
      <c r="B62" s="22">
        <v>116</v>
      </c>
      <c r="C62" s="196">
        <f t="shared" si="4"/>
        <v>959.9951324342846</v>
      </c>
      <c r="D62" s="19">
        <f>B62*J1/62210*30/100</f>
        <v>71.14169426137276</v>
      </c>
      <c r="E62" s="20">
        <f t="shared" si="5"/>
        <v>143.87821073862722</v>
      </c>
      <c r="F62" s="21">
        <f t="shared" si="7"/>
        <v>4.566597</v>
      </c>
      <c r="G62" s="182">
        <f t="shared" si="6"/>
        <v>219.586502</v>
      </c>
      <c r="I62" s="3">
        <f>'Tüm Bloklar'!D49</f>
        <v>215.019905</v>
      </c>
      <c r="J62" s="3">
        <f>'Tüm Bloklar'!E49</f>
        <v>4.566597</v>
      </c>
      <c r="K62" s="3">
        <f>'Tüm Bloklar'!F49</f>
        <v>219.586502</v>
      </c>
    </row>
    <row r="63" spans="1:11" ht="18" customHeight="1">
      <c r="A63" s="12" t="s">
        <v>76</v>
      </c>
      <c r="B63" s="22">
        <v>116</v>
      </c>
      <c r="C63" s="196">
        <f t="shared" si="4"/>
        <v>830.9957903033006</v>
      </c>
      <c r="D63" s="19">
        <f>B63*J1/62210*30/100</f>
        <v>71.14169426137276</v>
      </c>
      <c r="E63" s="20">
        <f t="shared" si="5"/>
        <v>124.54457673862721</v>
      </c>
      <c r="F63" s="21">
        <f t="shared" si="7"/>
        <v>4.566597</v>
      </c>
      <c r="G63" s="182">
        <f t="shared" si="6"/>
        <v>200.25286799999998</v>
      </c>
      <c r="I63" s="3">
        <f>'Tüm Bloklar'!D50</f>
        <v>195.68627099999998</v>
      </c>
      <c r="J63" s="3">
        <f>'Tüm Bloklar'!E50</f>
        <v>4.566597</v>
      </c>
      <c r="K63" s="3">
        <f>'Tüm Bloklar'!F50</f>
        <v>200.25286800000003</v>
      </c>
    </row>
    <row r="64" spans="1:11" ht="18" customHeight="1">
      <c r="A64" s="12" t="s">
        <v>78</v>
      </c>
      <c r="B64" s="22">
        <v>116</v>
      </c>
      <c r="C64" s="196">
        <f t="shared" si="4"/>
        <v>894.9954676944569</v>
      </c>
      <c r="D64" s="19">
        <f>B64*J1/62210*30/100</f>
        <v>71.14169426137276</v>
      </c>
      <c r="E64" s="20">
        <f t="shared" si="5"/>
        <v>134.13645773862726</v>
      </c>
      <c r="F64" s="21">
        <f t="shared" si="7"/>
        <v>4.566598</v>
      </c>
      <c r="G64" s="182">
        <f t="shared" si="6"/>
        <v>209.84475000000003</v>
      </c>
      <c r="I64" s="3">
        <f>'Tüm Bloklar'!D51</f>
        <v>205.278152</v>
      </c>
      <c r="J64" s="3">
        <f>'Tüm Bloklar'!E51</f>
        <v>4.566598</v>
      </c>
      <c r="K64" s="3">
        <f>'Tüm Bloklar'!F51</f>
        <v>209.84475000000003</v>
      </c>
    </row>
    <row r="65" spans="1:11" ht="18" customHeight="1">
      <c r="A65" s="12" t="s">
        <v>80</v>
      </c>
      <c r="B65" s="22">
        <v>116</v>
      </c>
      <c r="C65" s="196">
        <f t="shared" si="4"/>
        <v>1392.992950513605</v>
      </c>
      <c r="D65" s="19">
        <f>B65*J1/62210*30/100</f>
        <v>71.14169426137276</v>
      </c>
      <c r="E65" s="20">
        <f t="shared" si="5"/>
        <v>208.77328073862725</v>
      </c>
      <c r="F65" s="21">
        <f t="shared" si="7"/>
        <v>4.566597</v>
      </c>
      <c r="G65" s="182">
        <f t="shared" si="6"/>
        <v>284.481572</v>
      </c>
      <c r="I65" s="3">
        <f>'Tüm Bloklar'!D52</f>
        <v>279.914975</v>
      </c>
      <c r="J65" s="3">
        <f>'Tüm Bloklar'!E52</f>
        <v>4.566597</v>
      </c>
      <c r="K65" s="3">
        <f>'Tüm Bloklar'!F52</f>
        <v>284.481572</v>
      </c>
    </row>
    <row r="66" spans="1:11" ht="18" customHeight="1">
      <c r="A66" s="12" t="s">
        <v>82</v>
      </c>
      <c r="B66" s="22">
        <v>116</v>
      </c>
      <c r="C66" s="196">
        <f t="shared" si="4"/>
        <v>1212.9938532637889</v>
      </c>
      <c r="D66" s="19">
        <f>B66*J1/62210*30/100</f>
        <v>71.14169426137276</v>
      </c>
      <c r="E66" s="20">
        <f t="shared" si="5"/>
        <v>181.79611473862724</v>
      </c>
      <c r="F66" s="21">
        <f t="shared" si="7"/>
        <v>4.566598</v>
      </c>
      <c r="G66" s="182">
        <f t="shared" si="6"/>
        <v>257.504407</v>
      </c>
      <c r="I66" s="3">
        <f>'Tüm Bloklar'!D53</f>
        <v>252.937809</v>
      </c>
      <c r="J66" s="3">
        <f>'Tüm Bloklar'!E53</f>
        <v>4.566598</v>
      </c>
      <c r="K66" s="3">
        <f>'Tüm Bloklar'!F53</f>
        <v>257.504407</v>
      </c>
    </row>
    <row r="67" spans="1:11" ht="18" customHeight="1">
      <c r="A67" s="12" t="s">
        <v>84</v>
      </c>
      <c r="B67" s="22">
        <v>116</v>
      </c>
      <c r="C67" s="196">
        <f t="shared" si="4"/>
        <v>526.9973276995169</v>
      </c>
      <c r="D67" s="19">
        <f>B67*J1/62210*30/100</f>
        <v>71.14169426137276</v>
      </c>
      <c r="E67" s="20">
        <f t="shared" si="5"/>
        <v>78.98314273862725</v>
      </c>
      <c r="F67" s="21">
        <f t="shared" si="7"/>
        <v>4.566597</v>
      </c>
      <c r="G67" s="182">
        <f t="shared" si="6"/>
        <v>154.69143400000002</v>
      </c>
      <c r="I67" s="3">
        <f>'Tüm Bloklar'!D54</f>
        <v>150.124837</v>
      </c>
      <c r="J67" s="3">
        <f>'Tüm Bloklar'!E54</f>
        <v>4.566597</v>
      </c>
      <c r="K67" s="3">
        <f>'Tüm Bloklar'!F54</f>
        <v>154.69143400000002</v>
      </c>
    </row>
    <row r="68" spans="1:11" ht="18" customHeight="1">
      <c r="A68" s="12" t="s">
        <v>86</v>
      </c>
      <c r="B68" s="22">
        <v>116</v>
      </c>
      <c r="C68" s="196">
        <f t="shared" si="4"/>
        <v>1193.9939601935007</v>
      </c>
      <c r="D68" s="19">
        <f>B68*J1/62210*30/100</f>
        <v>71.14169426137276</v>
      </c>
      <c r="E68" s="20">
        <f t="shared" si="5"/>
        <v>178.9485267386272</v>
      </c>
      <c r="F68" s="21">
        <f t="shared" si="7"/>
        <v>4.566597</v>
      </c>
      <c r="G68" s="182">
        <f t="shared" si="6"/>
        <v>254.656818</v>
      </c>
      <c r="I68" s="3">
        <f>'Tüm Bloklar'!D55</f>
        <v>250.09022099999999</v>
      </c>
      <c r="J68" s="3">
        <f>'Tüm Bloklar'!E55</f>
        <v>4.566597</v>
      </c>
      <c r="K68" s="3">
        <f>'Tüm Bloklar'!F55</f>
        <v>254.656818</v>
      </c>
    </row>
    <row r="69" spans="1:11" ht="18" customHeight="1">
      <c r="A69" s="12" t="s">
        <v>88</v>
      </c>
      <c r="B69" s="22">
        <v>116</v>
      </c>
      <c r="C69" s="196">
        <f t="shared" si="4"/>
        <v>478.9975679880808</v>
      </c>
      <c r="D69" s="19">
        <f>B69*J1/62210*30/100</f>
        <v>71.14169426137276</v>
      </c>
      <c r="E69" s="20">
        <f t="shared" si="5"/>
        <v>71.78923173862724</v>
      </c>
      <c r="F69" s="21">
        <f t="shared" si="7"/>
        <v>4.566598</v>
      </c>
      <c r="G69" s="182">
        <f t="shared" si="6"/>
        <v>147.497524</v>
      </c>
      <c r="I69" s="3">
        <f>'Tüm Bloklar'!D56</f>
        <v>142.930926</v>
      </c>
      <c r="J69" s="3">
        <f>'Tüm Bloklar'!E56</f>
        <v>4.566598</v>
      </c>
      <c r="K69" s="3">
        <f>'Tüm Bloklar'!F56</f>
        <v>147.497524</v>
      </c>
    </row>
    <row r="70" spans="1:11" ht="18" customHeight="1">
      <c r="A70" s="12" t="s">
        <v>90</v>
      </c>
      <c r="B70" s="22">
        <v>116</v>
      </c>
      <c r="C70" s="196">
        <f t="shared" si="4"/>
        <v>335.99829621927273</v>
      </c>
      <c r="D70" s="19">
        <f>B70*J1/62210*30/100</f>
        <v>71.14169426137276</v>
      </c>
      <c r="E70" s="20">
        <f t="shared" si="5"/>
        <v>50.35737373862723</v>
      </c>
      <c r="F70" s="21">
        <f t="shared" si="7"/>
        <v>4.566597</v>
      </c>
      <c r="G70" s="182">
        <f t="shared" si="6"/>
        <v>126.065665</v>
      </c>
      <c r="I70" s="3">
        <f>'Tüm Bloklar'!D57</f>
        <v>121.499068</v>
      </c>
      <c r="J70" s="3">
        <f>'Tüm Bloklar'!E57</f>
        <v>4.566597</v>
      </c>
      <c r="K70" s="3">
        <f>'Tüm Bloklar'!F57</f>
        <v>126.065665</v>
      </c>
    </row>
    <row r="71" spans="1:11" ht="18" customHeight="1">
      <c r="A71" s="12" t="s">
        <v>92</v>
      </c>
      <c r="B71" s="22">
        <v>116</v>
      </c>
      <c r="C71" s="196">
        <f t="shared" si="4"/>
        <v>162.99917046064482</v>
      </c>
      <c r="D71" s="19">
        <f>B71*J1/62210*30/100</f>
        <v>71.14169426137276</v>
      </c>
      <c r="E71" s="20">
        <f t="shared" si="5"/>
        <v>24.42932073862724</v>
      </c>
      <c r="F71" s="21">
        <f t="shared" si="7"/>
        <v>4.566597</v>
      </c>
      <c r="G71" s="182">
        <f t="shared" si="6"/>
        <v>100.137612</v>
      </c>
      <c r="I71" s="3">
        <f>'Tüm Bloklar'!D58</f>
        <v>95.571015</v>
      </c>
      <c r="J71" s="3">
        <f>'Tüm Bloklar'!E58</f>
        <v>4.566597</v>
      </c>
      <c r="K71" s="3">
        <f>'Tüm Bloklar'!F58</f>
        <v>100.137612</v>
      </c>
    </row>
    <row r="72" spans="1:11" ht="18" customHeight="1">
      <c r="A72" s="12" t="s">
        <v>94</v>
      </c>
      <c r="B72" s="22">
        <v>116</v>
      </c>
      <c r="C72" s="196">
        <f t="shared" si="4"/>
        <v>1146.9941945030125</v>
      </c>
      <c r="D72" s="19">
        <f>B72*J1/62210*30/100</f>
        <v>71.14169426137276</v>
      </c>
      <c r="E72" s="20">
        <f t="shared" si="5"/>
        <v>171.9044887386272</v>
      </c>
      <c r="F72" s="21">
        <f t="shared" si="7"/>
        <v>4.566598</v>
      </c>
      <c r="G72" s="182">
        <f t="shared" si="6"/>
        <v>247.61278099999998</v>
      </c>
      <c r="I72" s="3">
        <f>'Tüm Bloklar'!D59</f>
        <v>243.04618299999998</v>
      </c>
      <c r="J72" s="3">
        <f>'Tüm Bloklar'!E59</f>
        <v>4.566598</v>
      </c>
      <c r="K72" s="3">
        <f>'Tüm Bloklar'!F59</f>
        <v>247.612781</v>
      </c>
    </row>
    <row r="73" spans="1:11" ht="18" customHeight="1">
      <c r="A73" s="12" t="s">
        <v>96</v>
      </c>
      <c r="B73" s="22">
        <v>116</v>
      </c>
      <c r="C73" s="196">
        <f t="shared" si="4"/>
        <v>952.9951742876492</v>
      </c>
      <c r="D73" s="19">
        <f>B73*J1/62210*30/100</f>
        <v>71.14169426137276</v>
      </c>
      <c r="E73" s="20">
        <f t="shared" si="5"/>
        <v>142.8290997386273</v>
      </c>
      <c r="F73" s="21">
        <f t="shared" si="7"/>
        <v>4.566597</v>
      </c>
      <c r="G73" s="182">
        <f t="shared" si="6"/>
        <v>218.53739100000007</v>
      </c>
      <c r="I73" s="3">
        <f>'Tüm Bloklar'!D60</f>
        <v>213.97079400000004</v>
      </c>
      <c r="J73" s="3">
        <f>'Tüm Bloklar'!E60</f>
        <v>4.566597</v>
      </c>
      <c r="K73" s="3">
        <f>'Tüm Bloklar'!F60</f>
        <v>218.53739100000004</v>
      </c>
    </row>
    <row r="74" spans="1:11" ht="18" customHeight="1">
      <c r="A74" s="12" t="s">
        <v>98</v>
      </c>
      <c r="B74" s="22">
        <v>116</v>
      </c>
      <c r="C74" s="196">
        <f t="shared" si="4"/>
        <v>1825.9907485760968</v>
      </c>
      <c r="D74" s="19">
        <f>B74*J1/62210*30/100</f>
        <v>71.14169426137276</v>
      </c>
      <c r="E74" s="20">
        <f t="shared" si="5"/>
        <v>273.66834773862723</v>
      </c>
      <c r="F74" s="21">
        <f t="shared" si="7"/>
        <v>4.566597</v>
      </c>
      <c r="G74" s="182">
        <f t="shared" si="6"/>
        <v>349.376639</v>
      </c>
      <c r="I74" s="3">
        <f>'Tüm Bloklar'!D61</f>
        <v>344.810042</v>
      </c>
      <c r="J74" s="3">
        <f>'Tüm Bloklar'!E61</f>
        <v>4.566597</v>
      </c>
      <c r="K74" s="3">
        <f>'Tüm Bloklar'!F61</f>
        <v>349.376639</v>
      </c>
    </row>
    <row r="75" spans="1:11" ht="18" customHeight="1">
      <c r="A75" s="12" t="s">
        <v>100</v>
      </c>
      <c r="B75" s="22">
        <v>116</v>
      </c>
      <c r="C75" s="196">
        <f t="shared" si="4"/>
        <v>1182.9940126185209</v>
      </c>
      <c r="D75" s="19">
        <f>B75*J1/62210*30/100</f>
        <v>71.14169426137276</v>
      </c>
      <c r="E75" s="20">
        <f t="shared" si="5"/>
        <v>177.29992173862723</v>
      </c>
      <c r="F75" s="21">
        <f t="shared" si="7"/>
        <v>4.566598</v>
      </c>
      <c r="G75" s="182">
        <f t="shared" si="6"/>
        <v>253.008214</v>
      </c>
      <c r="I75" s="3">
        <f>'Tüm Bloklar'!D62</f>
        <v>248.441616</v>
      </c>
      <c r="J75" s="3">
        <f>'Tüm Bloklar'!E62</f>
        <v>4.566598</v>
      </c>
      <c r="K75" s="3">
        <f>'Tüm Bloklar'!F62</f>
        <v>253.008214</v>
      </c>
    </row>
    <row r="76" spans="1:11" ht="18" customHeight="1">
      <c r="A76" s="12" t="s">
        <v>102</v>
      </c>
      <c r="B76" s="22">
        <v>116</v>
      </c>
      <c r="C76" s="196">
        <f t="shared" si="4"/>
        <v>277.9985896260809</v>
      </c>
      <c r="D76" s="19">
        <f>B76*J1/62210*30/100</f>
        <v>71.14169426137276</v>
      </c>
      <c r="E76" s="20">
        <f t="shared" si="5"/>
        <v>41.66473173862725</v>
      </c>
      <c r="F76" s="21">
        <f t="shared" si="7"/>
        <v>4.566597</v>
      </c>
      <c r="G76" s="182">
        <f t="shared" si="6"/>
        <v>117.37302300000002</v>
      </c>
      <c r="I76" s="3">
        <f>'Tüm Bloklar'!D63</f>
        <v>112.80642600000002</v>
      </c>
      <c r="J76" s="3">
        <f>'Tüm Bloklar'!E63</f>
        <v>4.566597</v>
      </c>
      <c r="K76" s="3">
        <f>'Tüm Bloklar'!F63</f>
        <v>117.37302300000002</v>
      </c>
    </row>
    <row r="77" spans="1:11" ht="18" customHeight="1">
      <c r="A77" s="12" t="s">
        <v>104</v>
      </c>
      <c r="B77" s="22">
        <v>116</v>
      </c>
      <c r="C77" s="196">
        <f t="shared" si="4"/>
        <v>1298.9934191326288</v>
      </c>
      <c r="D77" s="19">
        <f>B77*J1/62210*30/100</f>
        <v>71.14169426137276</v>
      </c>
      <c r="E77" s="20">
        <f t="shared" si="5"/>
        <v>194.68520473862725</v>
      </c>
      <c r="F77" s="21">
        <f t="shared" si="7"/>
        <v>4.566597</v>
      </c>
      <c r="G77" s="182">
        <f t="shared" si="6"/>
        <v>270.393496</v>
      </c>
      <c r="I77" s="3">
        <f>'Tüm Bloklar'!D64</f>
        <v>265.826899</v>
      </c>
      <c r="J77" s="3">
        <f>'Tüm Bloklar'!E64</f>
        <v>4.566597</v>
      </c>
      <c r="K77" s="3">
        <f>'Tüm Bloklar'!F64</f>
        <v>270.393496</v>
      </c>
    </row>
    <row r="78" spans="1:11" ht="18" customHeight="1">
      <c r="A78" s="12" t="s">
        <v>106</v>
      </c>
      <c r="B78" s="22">
        <v>116</v>
      </c>
      <c r="C78" s="196">
        <f t="shared" si="4"/>
        <v>1003.9949160619287</v>
      </c>
      <c r="D78" s="19">
        <f>B78*J1/62210*30/100</f>
        <v>71.14169426137276</v>
      </c>
      <c r="E78" s="20">
        <f t="shared" si="5"/>
        <v>150.47262973862723</v>
      </c>
      <c r="F78" s="21">
        <f t="shared" si="7"/>
        <v>4.566598</v>
      </c>
      <c r="G78" s="182">
        <f t="shared" si="6"/>
        <v>226.180922</v>
      </c>
      <c r="I78" s="3">
        <f>'Tüm Bloklar'!D65</f>
        <v>221.614324</v>
      </c>
      <c r="J78" s="3">
        <f>'Tüm Bloklar'!E65</f>
        <v>4.566598</v>
      </c>
      <c r="K78" s="3">
        <f>'Tüm Bloklar'!F65</f>
        <v>226.180922</v>
      </c>
    </row>
    <row r="79" spans="1:11" ht="18" customHeight="1">
      <c r="A79" s="12" t="s">
        <v>108</v>
      </c>
      <c r="B79" s="22">
        <v>116</v>
      </c>
      <c r="C79" s="196">
        <f t="shared" si="4"/>
        <v>525.9973403508448</v>
      </c>
      <c r="D79" s="19">
        <f>B79*J1/62210*30/100</f>
        <v>71.14169426137276</v>
      </c>
      <c r="E79" s="20">
        <f t="shared" si="5"/>
        <v>78.83327073862723</v>
      </c>
      <c r="F79" s="21">
        <f t="shared" si="7"/>
        <v>4.566597</v>
      </c>
      <c r="G79" s="182">
        <f t="shared" si="6"/>
        <v>154.541562</v>
      </c>
      <c r="I79" s="3">
        <f>'Tüm Bloklar'!D66</f>
        <v>149.974965</v>
      </c>
      <c r="J79" s="3">
        <f>'Tüm Bloklar'!E66</f>
        <v>4.566597</v>
      </c>
      <c r="K79" s="3">
        <f>'Tüm Bloklar'!F66</f>
        <v>154.541562</v>
      </c>
    </row>
    <row r="80" spans="1:11" ht="18" customHeight="1">
      <c r="A80" s="12" t="s">
        <v>110</v>
      </c>
      <c r="B80" s="22">
        <v>116</v>
      </c>
      <c r="C80" s="196">
        <f t="shared" si="4"/>
        <v>1652.9916294897446</v>
      </c>
      <c r="D80" s="19">
        <f>B80*J1/62210*30/100</f>
        <v>71.14169426137276</v>
      </c>
      <c r="E80" s="20">
        <f t="shared" si="5"/>
        <v>247.7402957386272</v>
      </c>
      <c r="F80" s="21">
        <f t="shared" si="7"/>
        <v>4.566597</v>
      </c>
      <c r="G80" s="182">
        <f t="shared" si="6"/>
        <v>323.448587</v>
      </c>
      <c r="I80" s="3">
        <f>'Tüm Bloklar'!D67</f>
        <v>318.88199</v>
      </c>
      <c r="J80" s="3">
        <f>'Tüm Bloklar'!E67</f>
        <v>4.566597</v>
      </c>
      <c r="K80" s="3">
        <f>'Tüm Bloklar'!F67</f>
        <v>323.448587</v>
      </c>
    </row>
    <row r="81" spans="1:11" ht="18" customHeight="1">
      <c r="A81" s="12" t="s">
        <v>111</v>
      </c>
      <c r="B81" s="22">
        <v>116</v>
      </c>
      <c r="C81" s="196">
        <f t="shared" si="4"/>
        <v>1208.9938771799968</v>
      </c>
      <c r="D81" s="19">
        <f>B81*J1/62210*30/100</f>
        <v>71.14169426137276</v>
      </c>
      <c r="E81" s="20">
        <f t="shared" si="5"/>
        <v>181.19662273862724</v>
      </c>
      <c r="F81" s="21">
        <f t="shared" si="7"/>
        <v>4.566598</v>
      </c>
      <c r="G81" s="182">
        <f t="shared" si="6"/>
        <v>256.904915</v>
      </c>
      <c r="I81" s="3">
        <f>'Tüm Bloklar'!D68</f>
        <v>252.338317</v>
      </c>
      <c r="J81" s="3">
        <f>'Tüm Bloklar'!E68</f>
        <v>4.566598</v>
      </c>
      <c r="K81" s="3">
        <f>'Tüm Bloklar'!F68</f>
        <v>256.904915</v>
      </c>
    </row>
    <row r="82" spans="1:11" ht="18" customHeight="1">
      <c r="A82" s="12" t="s">
        <v>113</v>
      </c>
      <c r="B82" s="22">
        <v>116</v>
      </c>
      <c r="C82" s="196">
        <f t="shared" si="4"/>
        <v>772.996090382385</v>
      </c>
      <c r="D82" s="19">
        <f>B82*J1/62210*30/100</f>
        <v>71.14169426137276</v>
      </c>
      <c r="E82" s="20">
        <f t="shared" si="5"/>
        <v>115.85193573862726</v>
      </c>
      <c r="F82" s="21">
        <f t="shared" si="7"/>
        <v>4.566597</v>
      </c>
      <c r="G82" s="182">
        <f t="shared" si="6"/>
        <v>191.56022700000003</v>
      </c>
      <c r="I82" s="3">
        <f>'Tüm Bloklar'!D69</f>
        <v>186.99363000000002</v>
      </c>
      <c r="J82" s="3">
        <f>'Tüm Bloklar'!E69</f>
        <v>4.566597</v>
      </c>
      <c r="K82" s="3">
        <f>'Tüm Bloklar'!F69</f>
        <v>191.56022700000003</v>
      </c>
    </row>
    <row r="83" spans="1:11" ht="18" customHeight="1">
      <c r="A83" s="12" t="s">
        <v>115</v>
      </c>
      <c r="B83" s="22">
        <v>116</v>
      </c>
      <c r="C83" s="196">
        <f t="shared" si="4"/>
        <v>1182.994005946245</v>
      </c>
      <c r="D83" s="19">
        <f>B83*J1/62210*30/100</f>
        <v>71.14169426137276</v>
      </c>
      <c r="E83" s="20">
        <f t="shared" si="5"/>
        <v>177.29992073862724</v>
      </c>
      <c r="F83" s="21">
        <f t="shared" si="7"/>
        <v>4.566598</v>
      </c>
      <c r="G83" s="182">
        <f t="shared" si="6"/>
        <v>253.008213</v>
      </c>
      <c r="I83" s="3">
        <f>'Tüm Bloklar'!D70</f>
        <v>248.441615</v>
      </c>
      <c r="J83" s="3">
        <f>'Tüm Bloklar'!E70</f>
        <v>4.566598</v>
      </c>
      <c r="K83" s="3">
        <f>'Tüm Bloklar'!F70</f>
        <v>253.008213</v>
      </c>
    </row>
    <row r="84" spans="1:11" ht="18" customHeight="1">
      <c r="A84" s="12" t="s">
        <v>117</v>
      </c>
      <c r="B84" s="22">
        <v>253</v>
      </c>
      <c r="C84" s="196">
        <f t="shared" si="4"/>
        <v>2566.346993392641</v>
      </c>
      <c r="D84" s="19">
        <f>B84*J1/62210*30/100</f>
        <v>155.16248834592506</v>
      </c>
      <c r="E84" s="20">
        <f t="shared" si="5"/>
        <v>384.628422654075</v>
      </c>
      <c r="F84" s="21">
        <f t="shared" si="7"/>
        <v>4.566597</v>
      </c>
      <c r="G84" s="182">
        <f t="shared" si="6"/>
        <v>544.357508</v>
      </c>
      <c r="I84" s="3">
        <f>'Tüm Bloklar'!D71</f>
        <v>539.790911</v>
      </c>
      <c r="J84" s="3">
        <f>'Tüm Bloklar'!E71</f>
        <v>4.566597</v>
      </c>
      <c r="K84" s="3">
        <f>'Tüm Bloklar'!F71</f>
        <v>544.357508</v>
      </c>
    </row>
    <row r="85" spans="1:11" ht="18" customHeight="1">
      <c r="A85" s="12" t="s">
        <v>119</v>
      </c>
      <c r="B85" s="22">
        <v>253</v>
      </c>
      <c r="C85" s="196">
        <f t="shared" si="4"/>
        <v>2984.984885854833</v>
      </c>
      <c r="D85" s="19">
        <f>B85*J1/62210*30/100</f>
        <v>155.16248834592506</v>
      </c>
      <c r="E85" s="20">
        <f t="shared" si="5"/>
        <v>447.371314654075</v>
      </c>
      <c r="F85" s="21">
        <f t="shared" si="7"/>
        <v>4.566597</v>
      </c>
      <c r="G85" s="182">
        <f t="shared" si="6"/>
        <v>607.1004</v>
      </c>
      <c r="I85" s="3">
        <f>'Tüm Bloklar'!D72</f>
        <v>602.533803</v>
      </c>
      <c r="J85" s="3">
        <f>'Tüm Bloklar'!E72</f>
        <v>4.566597</v>
      </c>
      <c r="K85" s="3">
        <f>'Tüm Bloklar'!F72</f>
        <v>607.1004</v>
      </c>
    </row>
    <row r="86" spans="1:11" ht="18" customHeight="1">
      <c r="A86" s="12" t="s">
        <v>121</v>
      </c>
      <c r="B86" s="22">
        <v>255</v>
      </c>
      <c r="C86" s="196">
        <f t="shared" si="4"/>
        <v>3498.9821800273744</v>
      </c>
      <c r="D86" s="19">
        <f>B86*J1/62210*30/100</f>
        <v>156.38906928146596</v>
      </c>
      <c r="E86" s="20">
        <f t="shared" si="5"/>
        <v>524.4060917185342</v>
      </c>
      <c r="F86" s="21">
        <f t="shared" si="7"/>
        <v>4.566598</v>
      </c>
      <c r="G86" s="182">
        <f t="shared" si="6"/>
        <v>685.3617590000001</v>
      </c>
      <c r="I86" s="3">
        <f>'Tüm Bloklar'!D73</f>
        <v>680.7951610000001</v>
      </c>
      <c r="J86" s="3">
        <f>'Tüm Bloklar'!E73</f>
        <v>4.566598</v>
      </c>
      <c r="K86" s="3">
        <f>'Tüm Bloklar'!F73</f>
        <v>685.361759</v>
      </c>
    </row>
    <row r="87" spans="1:11" ht="18" customHeight="1" thickBot="1">
      <c r="A87" s="23" t="s">
        <v>123</v>
      </c>
      <c r="B87" s="24">
        <v>255</v>
      </c>
      <c r="C87" s="196">
        <f t="shared" si="4"/>
        <v>4829.975536347534</v>
      </c>
      <c r="D87" s="19">
        <f>B87*J1/62210*30/100</f>
        <v>156.38906928146596</v>
      </c>
      <c r="E87" s="25">
        <f t="shared" si="5"/>
        <v>723.8872517185341</v>
      </c>
      <c r="F87" s="21">
        <f t="shared" si="7"/>
        <v>4.566597</v>
      </c>
      <c r="G87" s="183">
        <f t="shared" si="6"/>
        <v>884.842918</v>
      </c>
      <c r="I87" s="3">
        <f>'Tüm Bloklar'!D74</f>
        <v>880.276321</v>
      </c>
      <c r="J87" s="3">
        <f>'Tüm Bloklar'!E74</f>
        <v>4.566597</v>
      </c>
      <c r="K87" s="3">
        <f>'Tüm Bloklar'!F74</f>
        <v>884.842918</v>
      </c>
    </row>
    <row r="88" spans="1:11" ht="18" customHeight="1" thickBot="1">
      <c r="A88" s="234" t="s">
        <v>523</v>
      </c>
      <c r="B88" s="235"/>
      <c r="C88" s="26">
        <f>SUM(C52:C87)</f>
        <v>45478.12955806413</v>
      </c>
      <c r="D88" s="27">
        <f>SUM(D52:D87)</f>
        <v>2899.6373316187105</v>
      </c>
      <c r="E88" s="27">
        <f>SUM(E52:E87)</f>
        <v>6815.98446438129</v>
      </c>
      <c r="F88" s="27">
        <f>SUM(F52:F87)</f>
        <v>164.39750500000002</v>
      </c>
      <c r="G88" s="184">
        <f>SUM(G52:G87)</f>
        <v>9880.019301</v>
      </c>
      <c r="I88" s="43">
        <f>SUM(I52:I87)</f>
        <v>9715.621796</v>
      </c>
      <c r="J88" s="43">
        <f>SUM(J52:J87)</f>
        <v>164.39750500000002</v>
      </c>
      <c r="K88" s="43">
        <f>SUM(K52:K87)</f>
        <v>9880.019301</v>
      </c>
    </row>
    <row r="89" spans="1:11" ht="18" customHeight="1" thickBot="1">
      <c r="A89" s="252" t="s">
        <v>530</v>
      </c>
      <c r="B89" s="253"/>
      <c r="C89" s="200">
        <f>SUM(C40+C88)</f>
        <v>85361.92755555353</v>
      </c>
      <c r="D89" s="201">
        <f>SUM(D40+D88)</f>
        <v>5436.206706317313</v>
      </c>
      <c r="E89" s="201">
        <f>SUM(E40+E88)</f>
        <v>12793.52466168269</v>
      </c>
      <c r="F89" s="201">
        <f>SUM(F40+F88)</f>
        <v>328.79501000000005</v>
      </c>
      <c r="G89" s="202">
        <f>SUM(G40+G88)</f>
        <v>18558.526378000002</v>
      </c>
      <c r="I89" s="45">
        <f>SUM(I40+I88)</f>
        <v>18229.731368</v>
      </c>
      <c r="J89" s="45">
        <f>SUM(J40+J88)</f>
        <v>328.79501000000005</v>
      </c>
      <c r="K89" s="45">
        <f>SUM(K40+K88)</f>
        <v>18558.526378000002</v>
      </c>
    </row>
    <row r="91" spans="4:7" ht="15.75" customHeight="1" hidden="1">
      <c r="D91" s="254" t="s">
        <v>524</v>
      </c>
      <c r="E91" s="238" t="s">
        <v>664</v>
      </c>
      <c r="F91" s="236" t="s">
        <v>526</v>
      </c>
      <c r="G91" s="185"/>
    </row>
    <row r="92" spans="4:7" ht="15.75" customHeight="1" hidden="1" thickBot="1">
      <c r="D92" s="255"/>
      <c r="E92" s="239"/>
      <c r="F92" s="237"/>
      <c r="G92" s="185"/>
    </row>
    <row r="93" spans="1:6" ht="15.75" hidden="1">
      <c r="A93" s="240" t="s">
        <v>527</v>
      </c>
      <c r="B93" s="241"/>
      <c r="C93" s="241"/>
      <c r="D93" s="37">
        <f>SUM(G4:G5)</f>
        <v>504.565269</v>
      </c>
      <c r="E93" s="38">
        <v>2</v>
      </c>
      <c r="F93" s="37">
        <f>D93/E93</f>
        <v>252.2826345</v>
      </c>
    </row>
    <row r="94" spans="1:6" ht="15.75" hidden="1">
      <c r="A94" s="243" t="s">
        <v>528</v>
      </c>
      <c r="B94" s="244"/>
      <c r="C94" s="244"/>
      <c r="D94" s="37">
        <f>G89-D95-D93</f>
        <v>15332.298524000002</v>
      </c>
      <c r="E94" s="38">
        <v>66</v>
      </c>
      <c r="F94" s="37">
        <f>D94/E94</f>
        <v>232.30755339393943</v>
      </c>
    </row>
    <row r="95" spans="1:6" ht="16.5" hidden="1" thickBot="1">
      <c r="A95" s="246" t="s">
        <v>529</v>
      </c>
      <c r="B95" s="247"/>
      <c r="C95" s="247"/>
      <c r="D95" s="46">
        <f>SUM(G84:G87)</f>
        <v>2721.662585</v>
      </c>
      <c r="E95" s="47">
        <v>4</v>
      </c>
      <c r="F95" s="37">
        <f>D95/E95</f>
        <v>680.41564625</v>
      </c>
    </row>
    <row r="96" spans="2:6" ht="16.5" hidden="1" thickBot="1">
      <c r="B96" s="251"/>
      <c r="C96" s="251"/>
      <c r="D96" s="48">
        <f>SUM(D93:D95)</f>
        <v>18558.526378000002</v>
      </c>
      <c r="E96" s="48">
        <f>SUM(E93:E95)</f>
        <v>72</v>
      </c>
      <c r="F96" s="48">
        <f>D96/E96</f>
        <v>257.75731080555556</v>
      </c>
    </row>
    <row r="98" ht="12.75">
      <c r="C98" s="220"/>
    </row>
  </sheetData>
  <sheetProtection/>
  <mergeCells count="29">
    <mergeCell ref="A94:C94"/>
    <mergeCell ref="A95:C95"/>
    <mergeCell ref="B96:C96"/>
    <mergeCell ref="I50:I51"/>
    <mergeCell ref="J50:J51"/>
    <mergeCell ref="A88:B88"/>
    <mergeCell ref="A89:B89"/>
    <mergeCell ref="D91:D92"/>
    <mergeCell ref="E91:E92"/>
    <mergeCell ref="F91:F92"/>
    <mergeCell ref="A93:C93"/>
    <mergeCell ref="A46:C46"/>
    <mergeCell ref="B47:C47"/>
    <mergeCell ref="A49:G49"/>
    <mergeCell ref="A50:A51"/>
    <mergeCell ref="C50:C51"/>
    <mergeCell ref="K50:K51"/>
    <mergeCell ref="A40:B40"/>
    <mergeCell ref="D42:D43"/>
    <mergeCell ref="E42:E43"/>
    <mergeCell ref="F42:F43"/>
    <mergeCell ref="A44:C44"/>
    <mergeCell ref="A45:C45"/>
    <mergeCell ref="A1:G1"/>
    <mergeCell ref="A2:A3"/>
    <mergeCell ref="C2:C3"/>
    <mergeCell ref="I2:I3"/>
    <mergeCell ref="J2:J3"/>
    <mergeCell ref="K2:K3"/>
  </mergeCells>
  <printOptions/>
  <pageMargins left="0.84" right="0.19" top="0.21" bottom="0.35" header="0.16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34">
      <selection activeCell="A53" sqref="A53:G5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86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256" t="s">
        <v>673</v>
      </c>
      <c r="B1" s="257"/>
      <c r="C1" s="257"/>
      <c r="D1" s="257"/>
      <c r="E1" s="257"/>
      <c r="F1" s="257"/>
      <c r="G1" s="258"/>
      <c r="J1" s="180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7.25" customHeight="1">
      <c r="A4" s="12" t="s">
        <v>3</v>
      </c>
      <c r="B4" s="13">
        <v>96</v>
      </c>
      <c r="C4" s="196">
        <f>E4*6.672276</f>
        <v>1351.9931513201925</v>
      </c>
      <c r="D4" s="15">
        <f>B4*J1/62210*30/100</f>
        <v>58.875884905963666</v>
      </c>
      <c r="E4" s="16">
        <f>I4-D4</f>
        <v>202.62848109403635</v>
      </c>
      <c r="F4" s="17">
        <f>J4</f>
        <v>4.566597</v>
      </c>
      <c r="G4" s="181">
        <f aca="true" t="shared" si="0" ref="G4:G43">D4+E4+F4</f>
        <v>266.070963</v>
      </c>
      <c r="I4" s="126">
        <f>'Tüm Bloklar'!D76</f>
        <v>261.504366</v>
      </c>
      <c r="J4" s="126">
        <f>'Tüm Bloklar'!E76</f>
        <v>4.566597</v>
      </c>
      <c r="K4" s="126">
        <f>'Tüm Bloklar'!F76</f>
        <v>266.070963</v>
      </c>
    </row>
    <row r="5" spans="1:11" ht="17.25" customHeight="1">
      <c r="A5" s="12" t="s">
        <v>5</v>
      </c>
      <c r="B5" s="14">
        <v>96</v>
      </c>
      <c r="C5" s="196">
        <f aca="true" t="shared" si="1" ref="C5:C43">E5*6.672276</f>
        <v>1213.9938496561242</v>
      </c>
      <c r="D5" s="19">
        <f>B5*J1/62210*30/100</f>
        <v>58.875884905963666</v>
      </c>
      <c r="E5" s="20">
        <f aca="true" t="shared" si="2" ref="E5:E80">I5-D5</f>
        <v>181.94598809403632</v>
      </c>
      <c r="F5" s="21">
        <f>J5</f>
        <v>4.566598</v>
      </c>
      <c r="G5" s="182">
        <f t="shared" si="0"/>
        <v>245.38847099999998</v>
      </c>
      <c r="I5" s="126">
        <f>'Tüm Bloklar'!D77</f>
        <v>240.82187299999998</v>
      </c>
      <c r="J5" s="126">
        <f>'Tüm Bloklar'!E77</f>
        <v>4.566598</v>
      </c>
      <c r="K5" s="126">
        <f>'Tüm Bloklar'!F77</f>
        <v>245.38847099999998</v>
      </c>
    </row>
    <row r="6" spans="1:11" ht="17.25" customHeight="1">
      <c r="A6" s="12" t="s">
        <v>7</v>
      </c>
      <c r="B6" s="22">
        <v>116</v>
      </c>
      <c r="C6" s="196">
        <f t="shared" si="1"/>
        <v>1215.9938419989091</v>
      </c>
      <c r="D6" s="19">
        <f>B6*J1/62210*30/100</f>
        <v>71.14169426137276</v>
      </c>
      <c r="E6" s="20">
        <f t="shared" si="2"/>
        <v>182.24573473862728</v>
      </c>
      <c r="F6" s="21">
        <f aca="true" t="shared" si="3" ref="F6:F39">J6</f>
        <v>4.566597</v>
      </c>
      <c r="G6" s="182">
        <f t="shared" si="0"/>
        <v>257.95402600000006</v>
      </c>
      <c r="I6" s="126">
        <f>'Tüm Bloklar'!D78</f>
        <v>253.38742900000003</v>
      </c>
      <c r="J6" s="126">
        <f>'Tüm Bloklar'!E78</f>
        <v>4.566597</v>
      </c>
      <c r="K6" s="126">
        <f>'Tüm Bloklar'!F78</f>
        <v>257.954026</v>
      </c>
    </row>
    <row r="7" spans="1:11" ht="17.25" customHeight="1">
      <c r="A7" s="12" t="s">
        <v>9</v>
      </c>
      <c r="B7" s="22">
        <v>116</v>
      </c>
      <c r="C7" s="196">
        <f t="shared" si="1"/>
        <v>1117.9943478786931</v>
      </c>
      <c r="D7" s="19">
        <f>B7*J1/62210*30/100</f>
        <v>71.14169426137276</v>
      </c>
      <c r="E7" s="20">
        <f t="shared" si="2"/>
        <v>167.55816873862727</v>
      </c>
      <c r="F7" s="21">
        <f t="shared" si="3"/>
        <v>4.566597</v>
      </c>
      <c r="G7" s="182">
        <f t="shared" si="0"/>
        <v>243.26646000000005</v>
      </c>
      <c r="I7" s="126">
        <f>'Tüm Bloklar'!D79</f>
        <v>238.69986300000002</v>
      </c>
      <c r="J7" s="126">
        <f>'Tüm Bloklar'!E79</f>
        <v>4.566597</v>
      </c>
      <c r="K7" s="126">
        <f>'Tüm Bloklar'!F79</f>
        <v>243.26646000000002</v>
      </c>
    </row>
    <row r="8" spans="1:11" ht="17.25" customHeight="1">
      <c r="A8" s="12" t="s">
        <v>10</v>
      </c>
      <c r="B8" s="22">
        <v>116</v>
      </c>
      <c r="C8" s="196">
        <f t="shared" si="1"/>
        <v>1401.9928967021365</v>
      </c>
      <c r="D8" s="19">
        <f>B8*J1/62210*30/100</f>
        <v>71.14169426137276</v>
      </c>
      <c r="E8" s="20">
        <f t="shared" si="2"/>
        <v>210.1221377386272</v>
      </c>
      <c r="F8" s="21">
        <f t="shared" si="3"/>
        <v>4.566598</v>
      </c>
      <c r="G8" s="182">
        <f t="shared" si="0"/>
        <v>285.83043</v>
      </c>
      <c r="I8" s="126">
        <f>'Tüm Bloklar'!D80</f>
        <v>281.263832</v>
      </c>
      <c r="J8" s="126">
        <f>'Tüm Bloklar'!E80</f>
        <v>4.566598</v>
      </c>
      <c r="K8" s="126">
        <f>'Tüm Bloklar'!F80</f>
        <v>285.83043</v>
      </c>
    </row>
    <row r="9" spans="1:11" ht="17.25" customHeight="1">
      <c r="A9" s="12" t="s">
        <v>11</v>
      </c>
      <c r="B9" s="22">
        <v>116</v>
      </c>
      <c r="C9" s="196">
        <f t="shared" si="1"/>
        <v>1328.9932664501725</v>
      </c>
      <c r="D9" s="19">
        <f>B9*J1/62210*30/100</f>
        <v>71.14169426137276</v>
      </c>
      <c r="E9" s="20">
        <f t="shared" si="2"/>
        <v>199.1813987386272</v>
      </c>
      <c r="F9" s="21">
        <f t="shared" si="3"/>
        <v>4.566597</v>
      </c>
      <c r="G9" s="182">
        <f t="shared" si="0"/>
        <v>274.88969</v>
      </c>
      <c r="I9" s="126">
        <f>'Tüm Bloklar'!D81</f>
        <v>270.323093</v>
      </c>
      <c r="J9" s="126">
        <f>'Tüm Bloklar'!E81</f>
        <v>4.566597</v>
      </c>
      <c r="K9" s="126">
        <f>'Tüm Bloklar'!F81</f>
        <v>274.88969</v>
      </c>
    </row>
    <row r="10" spans="1:11" ht="17.25" customHeight="1">
      <c r="A10" s="12" t="s">
        <v>12</v>
      </c>
      <c r="B10" s="22">
        <v>116</v>
      </c>
      <c r="C10" s="196">
        <f t="shared" si="1"/>
        <v>1520.9922919513645</v>
      </c>
      <c r="D10" s="19">
        <f>B10*J1/62210*30/100</f>
        <v>71.14169426137276</v>
      </c>
      <c r="E10" s="20">
        <f t="shared" si="2"/>
        <v>227.9570407386272</v>
      </c>
      <c r="F10" s="21">
        <f t="shared" si="3"/>
        <v>4.566597</v>
      </c>
      <c r="G10" s="182">
        <f t="shared" si="0"/>
        <v>303.665332</v>
      </c>
      <c r="I10" s="126">
        <f>'Tüm Bloklar'!D82</f>
        <v>299.098735</v>
      </c>
      <c r="J10" s="126">
        <f>'Tüm Bloklar'!E82</f>
        <v>4.566597</v>
      </c>
      <c r="K10" s="126">
        <f>'Tüm Bloklar'!F82</f>
        <v>303.665332</v>
      </c>
    </row>
    <row r="11" spans="1:11" ht="17.25" customHeight="1">
      <c r="A11" s="12" t="s">
        <v>13</v>
      </c>
      <c r="B11" s="22">
        <v>116</v>
      </c>
      <c r="C11" s="196">
        <f t="shared" si="1"/>
        <v>852.9956854532606</v>
      </c>
      <c r="D11" s="19">
        <f>B11*J1/62210*30/100</f>
        <v>71.14169426137276</v>
      </c>
      <c r="E11" s="20">
        <f t="shared" si="2"/>
        <v>127.84178673862722</v>
      </c>
      <c r="F11" s="21">
        <f t="shared" si="3"/>
        <v>4.566598</v>
      </c>
      <c r="G11" s="182">
        <f t="shared" si="0"/>
        <v>203.55007899999998</v>
      </c>
      <c r="I11" s="126">
        <f>'Tüm Bloklar'!D83</f>
        <v>198.98348099999998</v>
      </c>
      <c r="J11" s="126">
        <f>'Tüm Bloklar'!E83</f>
        <v>4.566598</v>
      </c>
      <c r="K11" s="126">
        <f>'Tüm Bloklar'!F83</f>
        <v>203.550079</v>
      </c>
    </row>
    <row r="12" spans="1:11" ht="17.25" customHeight="1">
      <c r="A12" s="12" t="s">
        <v>15</v>
      </c>
      <c r="B12" s="22">
        <v>116</v>
      </c>
      <c r="C12" s="196">
        <f t="shared" si="1"/>
        <v>1680.9914887653927</v>
      </c>
      <c r="D12" s="19">
        <f>B12*J1/62210*30/100</f>
        <v>71.14169426137276</v>
      </c>
      <c r="E12" s="20">
        <f t="shared" si="2"/>
        <v>251.93674373862723</v>
      </c>
      <c r="F12" s="21">
        <f t="shared" si="3"/>
        <v>4.566597</v>
      </c>
      <c r="G12" s="182">
        <f t="shared" si="0"/>
        <v>327.645035</v>
      </c>
      <c r="I12" s="126">
        <f>'Tüm Bloklar'!D84</f>
        <v>323.078438</v>
      </c>
      <c r="J12" s="126">
        <f>'Tüm Bloklar'!E84</f>
        <v>4.566597</v>
      </c>
      <c r="K12" s="126">
        <f>'Tüm Bloklar'!F84</f>
        <v>327.645035</v>
      </c>
    </row>
    <row r="13" spans="1:11" ht="17.25" customHeight="1">
      <c r="A13" s="12" t="s">
        <v>17</v>
      </c>
      <c r="B13" s="22">
        <v>116</v>
      </c>
      <c r="C13" s="196">
        <f t="shared" si="1"/>
        <v>1443.9926856156085</v>
      </c>
      <c r="D13" s="19">
        <f>B13*J1/62210*30/100</f>
        <v>71.14169426137276</v>
      </c>
      <c r="E13" s="20">
        <f t="shared" si="2"/>
        <v>216.4168097386272</v>
      </c>
      <c r="F13" s="21">
        <f t="shared" si="3"/>
        <v>4.566597</v>
      </c>
      <c r="G13" s="182">
        <f t="shared" si="0"/>
        <v>292.125101</v>
      </c>
      <c r="I13" s="126">
        <f>'Tüm Bloklar'!D85</f>
        <v>287.55850399999997</v>
      </c>
      <c r="J13" s="126">
        <f>'Tüm Bloklar'!E85</f>
        <v>4.566597</v>
      </c>
      <c r="K13" s="126">
        <f>'Tüm Bloklar'!F85</f>
        <v>292.125101</v>
      </c>
    </row>
    <row r="14" spans="1:11" ht="17.25" customHeight="1">
      <c r="A14" s="12" t="s">
        <v>19</v>
      </c>
      <c r="B14" s="22">
        <v>116</v>
      </c>
      <c r="C14" s="196">
        <f t="shared" si="1"/>
        <v>1596.9919176107248</v>
      </c>
      <c r="D14" s="19">
        <f>B14*J1/62210*30/100</f>
        <v>71.14169426137276</v>
      </c>
      <c r="E14" s="20">
        <f t="shared" si="2"/>
        <v>239.34740073862724</v>
      </c>
      <c r="F14" s="21">
        <f t="shared" si="3"/>
        <v>4.566598</v>
      </c>
      <c r="G14" s="182">
        <f t="shared" si="0"/>
        <v>315.055693</v>
      </c>
      <c r="I14" s="126">
        <f>'Tüm Bloklar'!D86</f>
        <v>310.489095</v>
      </c>
      <c r="J14" s="126">
        <f>'Tüm Bloklar'!E86</f>
        <v>4.566598</v>
      </c>
      <c r="K14" s="126">
        <f>'Tüm Bloklar'!F86</f>
        <v>315.055693</v>
      </c>
    </row>
    <row r="15" spans="1:11" ht="17.25" customHeight="1">
      <c r="A15" s="12" t="s">
        <v>21</v>
      </c>
      <c r="B15" s="22">
        <v>116</v>
      </c>
      <c r="C15" s="196">
        <f t="shared" si="1"/>
        <v>1669.9915411904126</v>
      </c>
      <c r="D15" s="19">
        <f>B15*J1/62210*30/100</f>
        <v>71.14169426137276</v>
      </c>
      <c r="E15" s="20">
        <f t="shared" si="2"/>
        <v>250.2881387386272</v>
      </c>
      <c r="F15" s="21">
        <f t="shared" si="3"/>
        <v>4.566597</v>
      </c>
      <c r="G15" s="182">
        <f t="shared" si="0"/>
        <v>325.99643</v>
      </c>
      <c r="I15" s="126">
        <f>'Tüm Bloklar'!D87</f>
        <v>321.429833</v>
      </c>
      <c r="J15" s="126">
        <f>'Tüm Bloklar'!E87</f>
        <v>4.566597</v>
      </c>
      <c r="K15" s="126">
        <f>'Tüm Bloklar'!F87</f>
        <v>325.99643</v>
      </c>
    </row>
    <row r="16" spans="1:11" ht="17.25" customHeight="1">
      <c r="A16" s="12" t="s">
        <v>23</v>
      </c>
      <c r="B16" s="22">
        <v>116</v>
      </c>
      <c r="C16" s="196">
        <f t="shared" si="1"/>
        <v>593.9969938257927</v>
      </c>
      <c r="D16" s="19">
        <f>B16*J1/62210*30/100</f>
        <v>71.14169426137276</v>
      </c>
      <c r="E16" s="20">
        <f t="shared" si="2"/>
        <v>89.02464373862723</v>
      </c>
      <c r="F16" s="21">
        <f t="shared" si="3"/>
        <v>4.566598</v>
      </c>
      <c r="G16" s="182">
        <f t="shared" si="0"/>
        <v>164.732936</v>
      </c>
      <c r="I16" s="126">
        <f>'Tüm Bloklar'!D88</f>
        <v>160.166338</v>
      </c>
      <c r="J16" s="126">
        <f>'Tüm Bloklar'!E88</f>
        <v>4.566598</v>
      </c>
      <c r="K16" s="126">
        <f>'Tüm Bloklar'!F88</f>
        <v>164.73293600000002</v>
      </c>
    </row>
    <row r="17" spans="1:11" ht="17.25" customHeight="1">
      <c r="A17" s="12" t="s">
        <v>24</v>
      </c>
      <c r="B17" s="22">
        <v>116</v>
      </c>
      <c r="C17" s="196">
        <f t="shared" si="1"/>
        <v>931.9952798309129</v>
      </c>
      <c r="D17" s="19">
        <f>B17*J1/62210*30/100</f>
        <v>71.14169426137276</v>
      </c>
      <c r="E17" s="20">
        <f t="shared" si="2"/>
        <v>139.68176373862724</v>
      </c>
      <c r="F17" s="21">
        <f t="shared" si="3"/>
        <v>4.566597</v>
      </c>
      <c r="G17" s="182">
        <f t="shared" si="0"/>
        <v>215.39005500000002</v>
      </c>
      <c r="I17" s="126">
        <f>'Tüm Bloklar'!D89</f>
        <v>210.823458</v>
      </c>
      <c r="J17" s="126">
        <f>'Tüm Bloklar'!E89</f>
        <v>4.566597</v>
      </c>
      <c r="K17" s="126">
        <f>'Tüm Bloklar'!F89</f>
        <v>215.390055</v>
      </c>
    </row>
    <row r="18" spans="1:11" ht="17.25" customHeight="1">
      <c r="A18" s="12" t="s">
        <v>25</v>
      </c>
      <c r="B18" s="22">
        <v>116</v>
      </c>
      <c r="C18" s="196">
        <f t="shared" si="1"/>
        <v>1233.9937543928008</v>
      </c>
      <c r="D18" s="19">
        <f>B18*J1/62210*30/100</f>
        <v>71.14169426137276</v>
      </c>
      <c r="E18" s="20">
        <f t="shared" si="2"/>
        <v>184.94345173862723</v>
      </c>
      <c r="F18" s="21">
        <f t="shared" si="3"/>
        <v>4.566597</v>
      </c>
      <c r="G18" s="182">
        <f t="shared" si="0"/>
        <v>260.651743</v>
      </c>
      <c r="I18" s="126">
        <f>'Tüm Bloklar'!D90</f>
        <v>256.085146</v>
      </c>
      <c r="J18" s="126">
        <f>'Tüm Bloklar'!E90</f>
        <v>4.566597</v>
      </c>
      <c r="K18" s="126">
        <f>'Tüm Bloklar'!F90</f>
        <v>260.651743</v>
      </c>
    </row>
    <row r="19" spans="1:11" ht="17.25" customHeight="1">
      <c r="A19" s="12" t="s">
        <v>26</v>
      </c>
      <c r="B19" s="22">
        <v>116</v>
      </c>
      <c r="C19" s="196">
        <f t="shared" si="1"/>
        <v>1259.9936189542768</v>
      </c>
      <c r="D19" s="19">
        <f>B19*J1/62210*30/100</f>
        <v>71.14169426137276</v>
      </c>
      <c r="E19" s="20">
        <f t="shared" si="2"/>
        <v>188.84015273862724</v>
      </c>
      <c r="F19" s="21">
        <f t="shared" si="3"/>
        <v>4.566598</v>
      </c>
      <c r="G19" s="182">
        <f t="shared" si="0"/>
        <v>264.548445</v>
      </c>
      <c r="I19" s="126">
        <f>'Tüm Bloklar'!D91</f>
        <v>259.981847</v>
      </c>
      <c r="J19" s="126">
        <f>'Tüm Bloklar'!E91</f>
        <v>4.566598</v>
      </c>
      <c r="K19" s="126">
        <f>'Tüm Bloklar'!F91</f>
        <v>264.548445</v>
      </c>
    </row>
    <row r="20" spans="1:11" ht="17.25" customHeight="1">
      <c r="A20" s="12" t="s">
        <v>28</v>
      </c>
      <c r="B20" s="22">
        <v>116</v>
      </c>
      <c r="C20" s="196">
        <f t="shared" si="1"/>
        <v>466.99763306442884</v>
      </c>
      <c r="D20" s="19">
        <f>B20*J1/62210*30/100</f>
        <v>71.14169426137276</v>
      </c>
      <c r="E20" s="20">
        <f t="shared" si="2"/>
        <v>69.99075473862725</v>
      </c>
      <c r="F20" s="21">
        <f t="shared" si="3"/>
        <v>4.566597</v>
      </c>
      <c r="G20" s="182">
        <f t="shared" si="0"/>
        <v>145.699046</v>
      </c>
      <c r="I20" s="126">
        <f>'Tüm Bloklar'!D92</f>
        <v>141.132449</v>
      </c>
      <c r="J20" s="126">
        <f>'Tüm Bloklar'!E92</f>
        <v>4.566597</v>
      </c>
      <c r="K20" s="126">
        <f>'Tüm Bloklar'!F92</f>
        <v>145.699046</v>
      </c>
    </row>
    <row r="21" spans="1:11" ht="17.25" customHeight="1">
      <c r="A21" s="12" t="s">
        <v>29</v>
      </c>
      <c r="B21" s="22">
        <v>116</v>
      </c>
      <c r="C21" s="196">
        <f t="shared" si="1"/>
        <v>1263.9936017103448</v>
      </c>
      <c r="D21" s="19">
        <f>B21*J1/62210*30/100</f>
        <v>71.14169426137276</v>
      </c>
      <c r="E21" s="20">
        <f t="shared" si="2"/>
        <v>189.43964573862723</v>
      </c>
      <c r="F21" s="21">
        <f t="shared" si="3"/>
        <v>4.566597</v>
      </c>
      <c r="G21" s="182">
        <f t="shared" si="0"/>
        <v>265.147937</v>
      </c>
      <c r="I21" s="126">
        <f>'Tüm Bloklar'!D93</f>
        <v>260.58134</v>
      </c>
      <c r="J21" s="126">
        <f>'Tüm Bloklar'!E93</f>
        <v>4.566597</v>
      </c>
      <c r="K21" s="126">
        <f>'Tüm Bloklar'!F93</f>
        <v>265.147937</v>
      </c>
    </row>
    <row r="22" spans="1:11" ht="17.25" customHeight="1">
      <c r="A22" s="12" t="s">
        <v>30</v>
      </c>
      <c r="B22" s="22">
        <v>116</v>
      </c>
      <c r="C22" s="196">
        <f t="shared" si="1"/>
        <v>1043.9947102612289</v>
      </c>
      <c r="D22" s="19">
        <f>B22*J1/62210*30/100</f>
        <v>71.14169426137276</v>
      </c>
      <c r="E22" s="20">
        <f t="shared" si="2"/>
        <v>156.46755473862726</v>
      </c>
      <c r="F22" s="21">
        <f t="shared" si="3"/>
        <v>4.566598</v>
      </c>
      <c r="G22" s="182">
        <f t="shared" si="0"/>
        <v>232.17584700000003</v>
      </c>
      <c r="I22" s="126">
        <f>'Tüm Bloklar'!D94</f>
        <v>227.60924900000003</v>
      </c>
      <c r="J22" s="126">
        <f>'Tüm Bloklar'!E94</f>
        <v>4.566598</v>
      </c>
      <c r="K22" s="126">
        <f>'Tüm Bloklar'!F94</f>
        <v>232.175847</v>
      </c>
    </row>
    <row r="23" spans="1:11" ht="17.25" customHeight="1">
      <c r="A23" s="12" t="s">
        <v>31</v>
      </c>
      <c r="B23" s="22">
        <v>116</v>
      </c>
      <c r="C23" s="196">
        <f t="shared" si="1"/>
        <v>1646.9916586917807</v>
      </c>
      <c r="D23" s="19">
        <f>B23*J1/62210*30/100</f>
        <v>71.14169426137276</v>
      </c>
      <c r="E23" s="20">
        <f t="shared" si="2"/>
        <v>246.84105673862723</v>
      </c>
      <c r="F23" s="21">
        <f t="shared" si="3"/>
        <v>4.566597</v>
      </c>
      <c r="G23" s="182">
        <f t="shared" si="0"/>
        <v>322.549348</v>
      </c>
      <c r="I23" s="126">
        <f>'Tüm Bloklar'!D95</f>
        <v>317.982751</v>
      </c>
      <c r="J23" s="126">
        <f>'Tüm Bloklar'!E95</f>
        <v>4.566597</v>
      </c>
      <c r="K23" s="126">
        <f>'Tüm Bloklar'!F95</f>
        <v>322.549348</v>
      </c>
    </row>
    <row r="24" spans="1:11" ht="17.25" customHeight="1">
      <c r="A24" s="12" t="s">
        <v>33</v>
      </c>
      <c r="B24" s="22">
        <v>116</v>
      </c>
      <c r="C24" s="196">
        <f t="shared" si="1"/>
        <v>683.996535778425</v>
      </c>
      <c r="D24" s="19">
        <f>B24*J1/62210*30/100</f>
        <v>71.14169426137276</v>
      </c>
      <c r="E24" s="20">
        <f t="shared" si="2"/>
        <v>102.51322573862727</v>
      </c>
      <c r="F24" s="21">
        <f t="shared" si="3"/>
        <v>4.566597</v>
      </c>
      <c r="G24" s="182">
        <f t="shared" si="0"/>
        <v>178.22151700000003</v>
      </c>
      <c r="I24" s="126">
        <f>'Tüm Bloklar'!D96</f>
        <v>173.65492000000003</v>
      </c>
      <c r="J24" s="126">
        <f>'Tüm Bloklar'!E96</f>
        <v>4.566597</v>
      </c>
      <c r="K24" s="126">
        <f>'Tüm Bloklar'!F96</f>
        <v>178.22151700000003</v>
      </c>
    </row>
    <row r="25" spans="1:11" ht="17.25" customHeight="1">
      <c r="A25" s="12" t="s">
        <v>35</v>
      </c>
      <c r="B25" s="22">
        <v>116</v>
      </c>
      <c r="C25" s="196">
        <f t="shared" si="1"/>
        <v>1408.9928681933247</v>
      </c>
      <c r="D25" s="19">
        <f>B25*J1/62210*30/100</f>
        <v>71.14169426137276</v>
      </c>
      <c r="E25" s="20">
        <f t="shared" si="2"/>
        <v>211.17125073862724</v>
      </c>
      <c r="F25" s="21">
        <f t="shared" si="3"/>
        <v>4.566598</v>
      </c>
      <c r="G25" s="182">
        <f t="shared" si="0"/>
        <v>286.879543</v>
      </c>
      <c r="I25" s="126">
        <f>'Tüm Bloklar'!D97</f>
        <v>282.312945</v>
      </c>
      <c r="J25" s="126">
        <f>'Tüm Bloklar'!E97</f>
        <v>4.566598</v>
      </c>
      <c r="K25" s="126">
        <f>'Tüm Bloklar'!F97</f>
        <v>286.879543</v>
      </c>
    </row>
    <row r="26" spans="1:11" ht="17.25" customHeight="1">
      <c r="A26" s="12" t="s">
        <v>36</v>
      </c>
      <c r="B26" s="22">
        <v>116</v>
      </c>
      <c r="C26" s="196">
        <f t="shared" si="1"/>
        <v>1229.993764964457</v>
      </c>
      <c r="D26" s="19">
        <f>B26*J1/62210*30/100</f>
        <v>71.14169426137276</v>
      </c>
      <c r="E26" s="20">
        <f t="shared" si="2"/>
        <v>184.34395773862724</v>
      </c>
      <c r="F26" s="21">
        <f t="shared" si="3"/>
        <v>4.566597</v>
      </c>
      <c r="G26" s="182">
        <f t="shared" si="0"/>
        <v>260.052249</v>
      </c>
      <c r="I26" s="126">
        <f>'Tüm Bloklar'!D98</f>
        <v>255.485652</v>
      </c>
      <c r="J26" s="126">
        <f>'Tüm Bloklar'!E98</f>
        <v>4.566597</v>
      </c>
      <c r="K26" s="126">
        <f>'Tüm Bloklar'!F98</f>
        <v>260.052249</v>
      </c>
    </row>
    <row r="27" spans="1:11" ht="17.25" customHeight="1">
      <c r="A27" s="12" t="s">
        <v>38</v>
      </c>
      <c r="B27" s="22">
        <v>116</v>
      </c>
      <c r="C27" s="196">
        <f t="shared" si="1"/>
        <v>1483.9924864871846</v>
      </c>
      <c r="D27" s="19">
        <f>B27*J1/62210*30/100</f>
        <v>71.14169426137276</v>
      </c>
      <c r="E27" s="20">
        <f t="shared" si="2"/>
        <v>222.41173573862721</v>
      </c>
      <c r="F27" s="21">
        <f t="shared" si="3"/>
        <v>4.566597</v>
      </c>
      <c r="G27" s="182">
        <f t="shared" si="0"/>
        <v>298.120027</v>
      </c>
      <c r="I27" s="126">
        <f>'Tüm Bloklar'!D99</f>
        <v>293.55343</v>
      </c>
      <c r="J27" s="126">
        <f>'Tüm Bloklar'!E99</f>
        <v>4.566597</v>
      </c>
      <c r="K27" s="126">
        <f>'Tüm Bloklar'!F99</f>
        <v>298.120027</v>
      </c>
    </row>
    <row r="28" spans="1:11" ht="17.25" customHeight="1">
      <c r="A28" s="12" t="s">
        <v>40</v>
      </c>
      <c r="B28" s="22">
        <v>116</v>
      </c>
      <c r="C28" s="196">
        <f t="shared" si="1"/>
        <v>1049.994687731469</v>
      </c>
      <c r="D28" s="19">
        <f>B28*J1/62210*30/100</f>
        <v>71.14169426137276</v>
      </c>
      <c r="E28" s="20">
        <f t="shared" si="2"/>
        <v>157.36679473862728</v>
      </c>
      <c r="F28" s="21">
        <f t="shared" si="3"/>
        <v>4.566598</v>
      </c>
      <c r="G28" s="182">
        <f t="shared" si="0"/>
        <v>233.07508700000005</v>
      </c>
      <c r="I28" s="126">
        <f>'Tüm Bloklar'!D100</f>
        <v>228.50848900000003</v>
      </c>
      <c r="J28" s="126">
        <f>'Tüm Bloklar'!E100</f>
        <v>4.566598</v>
      </c>
      <c r="K28" s="126">
        <f>'Tüm Bloklar'!F100</f>
        <v>233.075087</v>
      </c>
    </row>
    <row r="29" spans="1:11" ht="17.25" customHeight="1">
      <c r="A29" s="12" t="s">
        <v>41</v>
      </c>
      <c r="B29" s="22">
        <v>116</v>
      </c>
      <c r="C29" s="196">
        <f t="shared" si="1"/>
        <v>1678.9914940512206</v>
      </c>
      <c r="D29" s="19">
        <f>B29*J1/62210*30/100</f>
        <v>71.14169426137276</v>
      </c>
      <c r="E29" s="20">
        <f t="shared" si="2"/>
        <v>251.6369967386272</v>
      </c>
      <c r="F29" s="21">
        <f t="shared" si="3"/>
        <v>4.566597</v>
      </c>
      <c r="G29" s="182">
        <f t="shared" si="0"/>
        <v>327.345288</v>
      </c>
      <c r="I29" s="126">
        <f>'Tüm Bloklar'!D101</f>
        <v>322.778691</v>
      </c>
      <c r="J29" s="126">
        <f>'Tüm Bloklar'!E101</f>
        <v>4.566597</v>
      </c>
      <c r="K29" s="126">
        <f>'Tüm Bloklar'!F101</f>
        <v>327.345288</v>
      </c>
    </row>
    <row r="30" spans="1:11" ht="17.25" customHeight="1">
      <c r="A30" s="12" t="s">
        <v>43</v>
      </c>
      <c r="B30" s="22">
        <v>116</v>
      </c>
      <c r="C30" s="196">
        <f t="shared" si="1"/>
        <v>1096.9944400774048</v>
      </c>
      <c r="D30" s="19">
        <f>B30*J1/62210*30/100</f>
        <v>71.14169426137276</v>
      </c>
      <c r="E30" s="20">
        <f t="shared" si="2"/>
        <v>164.41083073862723</v>
      </c>
      <c r="F30" s="21">
        <f t="shared" si="3"/>
        <v>4.566597</v>
      </c>
      <c r="G30" s="182">
        <f t="shared" si="0"/>
        <v>240.119122</v>
      </c>
      <c r="I30" s="126">
        <f>'Tüm Bloklar'!D102</f>
        <v>235.552525</v>
      </c>
      <c r="J30" s="126">
        <f>'Tüm Bloklar'!E102</f>
        <v>4.566597</v>
      </c>
      <c r="K30" s="126">
        <f>'Tüm Bloklar'!F102</f>
        <v>240.119122</v>
      </c>
    </row>
    <row r="31" spans="1:11" ht="17.25" customHeight="1">
      <c r="A31" s="12" t="s">
        <v>45</v>
      </c>
      <c r="B31" s="22">
        <v>116</v>
      </c>
      <c r="C31" s="196">
        <f t="shared" si="1"/>
        <v>125.99935832418873</v>
      </c>
      <c r="D31" s="19">
        <f>B31*J1/62210*30/100</f>
        <v>71.14169426137276</v>
      </c>
      <c r="E31" s="20">
        <f t="shared" si="2"/>
        <v>18.88401473862723</v>
      </c>
      <c r="F31" s="21">
        <f t="shared" si="3"/>
        <v>4.566598</v>
      </c>
      <c r="G31" s="182">
        <f t="shared" si="0"/>
        <v>94.59230699999999</v>
      </c>
      <c r="I31" s="126">
        <f>'Tüm Bloklar'!D103</f>
        <v>90.02570899999999</v>
      </c>
      <c r="J31" s="126">
        <f>'Tüm Bloklar'!E103</f>
        <v>4.566598</v>
      </c>
      <c r="K31" s="126">
        <f>'Tüm Bloklar'!F103</f>
        <v>94.59230699999999</v>
      </c>
    </row>
    <row r="32" spans="1:11" ht="17.25" customHeight="1">
      <c r="A32" s="12" t="s">
        <v>46</v>
      </c>
      <c r="B32" s="22">
        <v>116</v>
      </c>
      <c r="C32" s="196">
        <f t="shared" si="1"/>
        <v>455.9976988340008</v>
      </c>
      <c r="D32" s="19">
        <f>B32*J1/62210*30/100</f>
        <v>71.14169426137276</v>
      </c>
      <c r="E32" s="20">
        <f t="shared" si="2"/>
        <v>68.34215173862724</v>
      </c>
      <c r="F32" s="21">
        <f t="shared" si="3"/>
        <v>4.566597</v>
      </c>
      <c r="G32" s="182">
        <f t="shared" si="0"/>
        <v>144.050443</v>
      </c>
      <c r="I32" s="126">
        <f>'Tüm Bloklar'!D104</f>
        <v>139.483846</v>
      </c>
      <c r="J32" s="126">
        <f>'Tüm Bloklar'!E104</f>
        <v>4.566597</v>
      </c>
      <c r="K32" s="126">
        <f>'Tüm Bloklar'!F104</f>
        <v>144.050443</v>
      </c>
    </row>
    <row r="33" spans="1:11" ht="17.25" customHeight="1">
      <c r="A33" s="12" t="s">
        <v>47</v>
      </c>
      <c r="B33" s="22">
        <v>116</v>
      </c>
      <c r="C33" s="196">
        <f t="shared" si="1"/>
        <v>466.99763306442884</v>
      </c>
      <c r="D33" s="19">
        <f>B33*J1/62210*30/100</f>
        <v>71.14169426137276</v>
      </c>
      <c r="E33" s="20">
        <f t="shared" si="2"/>
        <v>69.99075473862725</v>
      </c>
      <c r="F33" s="21">
        <f t="shared" si="3"/>
        <v>4.566598</v>
      </c>
      <c r="G33" s="182">
        <f t="shared" si="0"/>
        <v>145.699047</v>
      </c>
      <c r="I33" s="126">
        <f>'Tüm Bloklar'!D105</f>
        <v>141.132449</v>
      </c>
      <c r="J33" s="126">
        <f>'Tüm Bloklar'!E105</f>
        <v>4.566598</v>
      </c>
      <c r="K33" s="126">
        <f>'Tüm Bloklar'!F105</f>
        <v>145.699047</v>
      </c>
    </row>
    <row r="34" spans="1:11" ht="17.25" customHeight="1">
      <c r="A34" s="12" t="s">
        <v>49</v>
      </c>
      <c r="B34" s="22">
        <v>116</v>
      </c>
      <c r="C34" s="196">
        <f t="shared" si="1"/>
        <v>1130.9942701510167</v>
      </c>
      <c r="D34" s="19">
        <f>B34*J1/62210*30/100</f>
        <v>71.14169426137276</v>
      </c>
      <c r="E34" s="20">
        <f t="shared" si="2"/>
        <v>169.50651773862722</v>
      </c>
      <c r="F34" s="21">
        <f t="shared" si="3"/>
        <v>4.566597</v>
      </c>
      <c r="G34" s="182">
        <f t="shared" si="0"/>
        <v>245.214809</v>
      </c>
      <c r="I34" s="126">
        <f>'Tüm Bloklar'!D106</f>
        <v>240.648212</v>
      </c>
      <c r="J34" s="126">
        <f>'Tüm Bloklar'!E106</f>
        <v>4.566597</v>
      </c>
      <c r="K34" s="126">
        <f>'Tüm Bloklar'!F106</f>
        <v>245.214809</v>
      </c>
    </row>
    <row r="35" spans="1:11" ht="17.25" customHeight="1">
      <c r="A35" s="12" t="s">
        <v>51</v>
      </c>
      <c r="B35" s="22">
        <v>116</v>
      </c>
      <c r="C35" s="196">
        <f t="shared" si="1"/>
        <v>1651.9916354687969</v>
      </c>
      <c r="D35" s="19">
        <f>B35*J1/62210*30/100</f>
        <v>71.14169426137276</v>
      </c>
      <c r="E35" s="20">
        <f t="shared" si="2"/>
        <v>247.59042273862724</v>
      </c>
      <c r="F35" s="21">
        <f t="shared" si="3"/>
        <v>4.566597</v>
      </c>
      <c r="G35" s="182">
        <f t="shared" si="0"/>
        <v>323.298714</v>
      </c>
      <c r="I35" s="126">
        <f>'Tüm Bloklar'!D107</f>
        <v>318.732117</v>
      </c>
      <c r="J35" s="126">
        <f>'Tüm Bloklar'!E107</f>
        <v>4.566597</v>
      </c>
      <c r="K35" s="126">
        <f>'Tüm Bloklar'!F107</f>
        <v>323.298714</v>
      </c>
    </row>
    <row r="36" spans="1:11" ht="17.25" customHeight="1">
      <c r="A36" s="12" t="s">
        <v>52</v>
      </c>
      <c r="B36" s="22">
        <v>116</v>
      </c>
      <c r="C36" s="196">
        <f t="shared" si="1"/>
        <v>213.9989122349248</v>
      </c>
      <c r="D36" s="19">
        <f>B36*J1/62210*30/100</f>
        <v>71.14169426137276</v>
      </c>
      <c r="E36" s="20">
        <f t="shared" si="2"/>
        <v>32.07285073862724</v>
      </c>
      <c r="F36" s="21">
        <f t="shared" si="3"/>
        <v>4.566598</v>
      </c>
      <c r="G36" s="182">
        <f t="shared" si="0"/>
        <v>107.781143</v>
      </c>
      <c r="I36" s="126">
        <f>'Tüm Bloklar'!D108</f>
        <v>103.214545</v>
      </c>
      <c r="J36" s="126">
        <f>'Tüm Bloklar'!E108</f>
        <v>4.566598</v>
      </c>
      <c r="K36" s="126">
        <f>'Tüm Bloklar'!F108</f>
        <v>107.781143</v>
      </c>
    </row>
    <row r="37" spans="1:11" ht="17.25" customHeight="1">
      <c r="A37" s="12" t="s">
        <v>54</v>
      </c>
      <c r="B37" s="22">
        <v>116</v>
      </c>
      <c r="C37" s="196">
        <f t="shared" si="1"/>
        <v>1525.9922687283806</v>
      </c>
      <c r="D37" s="19">
        <f>B37*J1/62210*30/100</f>
        <v>71.14169426137276</v>
      </c>
      <c r="E37" s="20">
        <f t="shared" si="2"/>
        <v>228.7064067386272</v>
      </c>
      <c r="F37" s="21">
        <f t="shared" si="3"/>
        <v>4.566597</v>
      </c>
      <c r="G37" s="182">
        <f t="shared" si="0"/>
        <v>304.414698</v>
      </c>
      <c r="I37" s="126">
        <f>'Tüm Bloklar'!D109</f>
        <v>299.848101</v>
      </c>
      <c r="J37" s="126">
        <f>'Tüm Bloklar'!E109</f>
        <v>4.566597</v>
      </c>
      <c r="K37" s="126">
        <f>'Tüm Bloklar'!F109</f>
        <v>304.414698</v>
      </c>
    </row>
    <row r="38" spans="1:11" ht="17.25" customHeight="1">
      <c r="A38" s="12" t="s">
        <v>56</v>
      </c>
      <c r="B38" s="22">
        <v>116</v>
      </c>
      <c r="C38" s="196">
        <f t="shared" si="1"/>
        <v>947.9951975106331</v>
      </c>
      <c r="D38" s="19">
        <f>B38*J1/62210*30/100</f>
        <v>71.14169426137276</v>
      </c>
      <c r="E38" s="20">
        <f t="shared" si="2"/>
        <v>142.07973373862728</v>
      </c>
      <c r="F38" s="21">
        <f t="shared" si="3"/>
        <v>4.566597</v>
      </c>
      <c r="G38" s="182">
        <f t="shared" si="0"/>
        <v>217.78802500000006</v>
      </c>
      <c r="I38" s="126">
        <f>'Tüm Bloklar'!D110</f>
        <v>213.22142800000003</v>
      </c>
      <c r="J38" s="126">
        <f>'Tüm Bloklar'!E110</f>
        <v>4.566597</v>
      </c>
      <c r="K38" s="126">
        <f>'Tüm Bloklar'!F110</f>
        <v>217.78802500000003</v>
      </c>
    </row>
    <row r="39" spans="1:11" ht="17.25" customHeight="1">
      <c r="A39" s="12" t="s">
        <v>57</v>
      </c>
      <c r="B39" s="22">
        <v>116</v>
      </c>
      <c r="C39" s="196">
        <f t="shared" si="1"/>
        <v>1413.992844970341</v>
      </c>
      <c r="D39" s="19">
        <f>B39*J1/62210*30/100</f>
        <v>71.14169426137276</v>
      </c>
      <c r="E39" s="20">
        <f t="shared" si="2"/>
        <v>211.92061673862725</v>
      </c>
      <c r="F39" s="21">
        <f t="shared" si="3"/>
        <v>4.566598</v>
      </c>
      <c r="G39" s="182">
        <f t="shared" si="0"/>
        <v>287.628909</v>
      </c>
      <c r="I39" s="126">
        <f>'Tüm Bloklar'!D111</f>
        <v>283.062311</v>
      </c>
      <c r="J39" s="126">
        <f>'Tüm Bloklar'!E111</f>
        <v>4.566598</v>
      </c>
      <c r="K39" s="126">
        <f>'Tüm Bloklar'!F111</f>
        <v>287.628909</v>
      </c>
    </row>
    <row r="40" spans="1:11" ht="17.25" customHeight="1">
      <c r="A40" s="12" t="s">
        <v>59</v>
      </c>
      <c r="B40" s="22">
        <v>116</v>
      </c>
      <c r="C40" s="196">
        <f t="shared" si="1"/>
        <v>1536.992216303361</v>
      </c>
      <c r="D40" s="19">
        <f>B40*J1/62210*30/100</f>
        <v>71.14169426137276</v>
      </c>
      <c r="E40" s="20">
        <f t="shared" si="2"/>
        <v>230.35501173862724</v>
      </c>
      <c r="F40" s="49">
        <f>J40</f>
        <v>4.566597</v>
      </c>
      <c r="G40" s="182">
        <f t="shared" si="0"/>
        <v>306.063303</v>
      </c>
      <c r="I40" s="126">
        <f>'Tüm Bloklar'!D112</f>
        <v>301.496706</v>
      </c>
      <c r="J40" s="126">
        <f>'Tüm Bloklar'!E112</f>
        <v>4.566597</v>
      </c>
      <c r="K40" s="126">
        <f>'Tüm Bloklar'!F112</f>
        <v>306.063303</v>
      </c>
    </row>
    <row r="41" spans="1:11" ht="17.25" customHeight="1">
      <c r="A41" s="12" t="s">
        <v>60</v>
      </c>
      <c r="B41" s="22">
        <v>116</v>
      </c>
      <c r="C41" s="196">
        <f t="shared" si="1"/>
        <v>1085.994492502425</v>
      </c>
      <c r="D41" s="19">
        <f>B41*J1/62210*30/100</f>
        <v>71.14169426137276</v>
      </c>
      <c r="E41" s="20">
        <f t="shared" si="2"/>
        <v>162.76222573862725</v>
      </c>
      <c r="F41" s="21">
        <f>J41</f>
        <v>4.566597</v>
      </c>
      <c r="G41" s="182">
        <f t="shared" si="0"/>
        <v>238.47051700000003</v>
      </c>
      <c r="I41" s="126">
        <f>'Tüm Bloklar'!D113</f>
        <v>233.90392</v>
      </c>
      <c r="J41" s="126">
        <f>'Tüm Bloklar'!E113</f>
        <v>4.566597</v>
      </c>
      <c r="K41" s="126">
        <f>'Tüm Bloklar'!F113</f>
        <v>238.470517</v>
      </c>
    </row>
    <row r="42" spans="1:11" ht="17.25" customHeight="1">
      <c r="A42" s="12" t="s">
        <v>61</v>
      </c>
      <c r="B42" s="22">
        <v>116</v>
      </c>
      <c r="C42" s="196">
        <f t="shared" si="1"/>
        <v>1708.9913480410405</v>
      </c>
      <c r="D42" s="19">
        <f>B42*J1/62210*30/100</f>
        <v>71.14169426137276</v>
      </c>
      <c r="E42" s="20">
        <f t="shared" si="2"/>
        <v>256.1331917386272</v>
      </c>
      <c r="F42" s="21">
        <f>J42</f>
        <v>4.566598</v>
      </c>
      <c r="G42" s="182">
        <f t="shared" si="0"/>
        <v>331.841484</v>
      </c>
      <c r="I42" s="126">
        <f>'Tüm Bloklar'!D114</f>
        <v>327.274886</v>
      </c>
      <c r="J42" s="126">
        <f>'Tüm Bloklar'!E114</f>
        <v>4.566598</v>
      </c>
      <c r="K42" s="126">
        <f>'Tüm Bloklar'!F114</f>
        <v>331.841484</v>
      </c>
    </row>
    <row r="43" spans="1:11" ht="17.25" customHeight="1" thickBot="1">
      <c r="A43" s="23" t="s">
        <v>62</v>
      </c>
      <c r="B43" s="24">
        <v>116</v>
      </c>
      <c r="C43" s="196">
        <f t="shared" si="1"/>
        <v>306.9984429226768</v>
      </c>
      <c r="D43" s="19">
        <f>B43*J1/62210*30/100</f>
        <v>71.14169426137276</v>
      </c>
      <c r="E43" s="50">
        <f t="shared" si="2"/>
        <v>46.01105273862724</v>
      </c>
      <c r="F43" s="21">
        <f>J43</f>
        <v>4.566597</v>
      </c>
      <c r="G43" s="187">
        <f t="shared" si="0"/>
        <v>121.719344</v>
      </c>
      <c r="I43" s="126">
        <f>'Tüm Bloklar'!D115</f>
        <v>117.152747</v>
      </c>
      <c r="J43" s="126">
        <f>'Tüm Bloklar'!E115</f>
        <v>4.566597</v>
      </c>
      <c r="K43" s="126">
        <f>'Tüm Bloklar'!F115</f>
        <v>121.719344</v>
      </c>
    </row>
    <row r="44" spans="1:11" ht="17.25" customHeight="1" thickBot="1">
      <c r="A44" s="252" t="s">
        <v>523</v>
      </c>
      <c r="B44" s="252"/>
      <c r="C44" s="26">
        <f>SUM(C4:C43)</f>
        <v>46044.76681166425</v>
      </c>
      <c r="D44" s="27">
        <f>SUM(D4:D43)</f>
        <v>2821.136151744093</v>
      </c>
      <c r="E44" s="27">
        <f>SUM(E4:E43)</f>
        <v>6900.908597255908</v>
      </c>
      <c r="F44" s="27">
        <f>SUM(F4:F43)</f>
        <v>182.663894</v>
      </c>
      <c r="G44" s="184">
        <f>SUM(G4:G43)</f>
        <v>9904.708643</v>
      </c>
      <c r="I44" s="28">
        <f>SUM(I4:I43)</f>
        <v>9722.044748999999</v>
      </c>
      <c r="J44" s="28">
        <f>SUM(J4:J43)</f>
        <v>182.663894</v>
      </c>
      <c r="K44" s="28">
        <f>SUM(K4:K43)</f>
        <v>9904.708643</v>
      </c>
    </row>
    <row r="45" spans="1:11" ht="15.75">
      <c r="A45" s="29"/>
      <c r="B45" s="29"/>
      <c r="C45" s="51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254" t="s">
        <v>524</v>
      </c>
      <c r="E46" s="259" t="s">
        <v>525</v>
      </c>
      <c r="F46" s="236" t="s">
        <v>526</v>
      </c>
      <c r="G46" s="185"/>
    </row>
    <row r="47" spans="4:7" ht="15.75" customHeight="1" hidden="1" thickBot="1">
      <c r="D47" s="255"/>
      <c r="E47" s="260"/>
      <c r="F47" s="237"/>
      <c r="G47" s="185"/>
    </row>
    <row r="48" spans="1:6" ht="15.75" hidden="1">
      <c r="A48" s="240" t="s">
        <v>527</v>
      </c>
      <c r="B48" s="241"/>
      <c r="C48" s="241"/>
      <c r="D48" s="35">
        <f>SUM(G4:G5)</f>
        <v>511.459434</v>
      </c>
      <c r="E48" s="36">
        <v>2</v>
      </c>
      <c r="F48" s="35">
        <f>D48/E48</f>
        <v>255.729717</v>
      </c>
    </row>
    <row r="49" spans="1:6" ht="15.75" hidden="1">
      <c r="A49" s="243" t="s">
        <v>528</v>
      </c>
      <c r="B49" s="244"/>
      <c r="C49" s="244"/>
      <c r="D49" s="37">
        <f>G97-D103-D101</f>
        <v>18318.016069</v>
      </c>
      <c r="E49" s="38">
        <v>74</v>
      </c>
      <c r="F49" s="37">
        <f>D49/E49</f>
        <v>247.5407576891892</v>
      </c>
    </row>
    <row r="50" spans="1:6" ht="16.5" hidden="1" thickBot="1">
      <c r="A50" s="246" t="s">
        <v>529</v>
      </c>
      <c r="B50" s="247"/>
      <c r="C50" s="247"/>
      <c r="D50" s="39">
        <f>SUM(G92:G95)</f>
        <v>2313.653967</v>
      </c>
      <c r="E50" s="40">
        <v>4</v>
      </c>
      <c r="F50" s="39">
        <f>D50/E50</f>
        <v>578.41349175</v>
      </c>
    </row>
    <row r="51" spans="2:6" ht="16.5" hidden="1" thickBot="1">
      <c r="B51" s="251"/>
      <c r="C51" s="251"/>
      <c r="D51" s="41">
        <f>SUM(D48:D50)</f>
        <v>21143.12947</v>
      </c>
      <c r="E51" s="41">
        <f>SUM(E48:E50)</f>
        <v>80</v>
      </c>
      <c r="F51" s="39">
        <f>D51/E51</f>
        <v>264.289118375</v>
      </c>
    </row>
    <row r="52" spans="1:11" ht="5.25" customHeight="1" thickBot="1">
      <c r="A52" s="29"/>
      <c r="B52" s="29"/>
      <c r="C52" s="51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256" t="s">
        <v>673</v>
      </c>
      <c r="B53" s="257"/>
      <c r="C53" s="257"/>
      <c r="D53" s="257"/>
      <c r="E53" s="257"/>
      <c r="F53" s="257"/>
      <c r="G53" s="258"/>
      <c r="J53" s="4"/>
    </row>
    <row r="54" spans="1:11" s="8" customFormat="1" ht="24" customHeight="1" thickBot="1">
      <c r="A54" s="229" t="s">
        <v>516</v>
      </c>
      <c r="B54" s="5" t="s">
        <v>517</v>
      </c>
      <c r="C54" s="230" t="s">
        <v>533</v>
      </c>
      <c r="D54" s="6" t="s">
        <v>518</v>
      </c>
      <c r="E54" s="7" t="s">
        <v>519</v>
      </c>
      <c r="F54" s="123" t="s">
        <v>660</v>
      </c>
      <c r="G54" s="191" t="s">
        <v>662</v>
      </c>
      <c r="I54" s="232" t="s">
        <v>0</v>
      </c>
      <c r="J54" s="232" t="s">
        <v>1</v>
      </c>
      <c r="K54" s="232" t="s">
        <v>2</v>
      </c>
    </row>
    <row r="55" spans="1:11" s="8" customFormat="1" ht="21.75" customHeight="1" thickBot="1">
      <c r="A55" s="229"/>
      <c r="B55" s="9" t="s">
        <v>520</v>
      </c>
      <c r="C55" s="231"/>
      <c r="D55" s="10" t="s">
        <v>521</v>
      </c>
      <c r="E55" s="11" t="s">
        <v>522</v>
      </c>
      <c r="F55" s="124" t="s">
        <v>661</v>
      </c>
      <c r="G55" s="192" t="s">
        <v>663</v>
      </c>
      <c r="I55" s="233"/>
      <c r="J55" s="233"/>
      <c r="K55" s="233"/>
    </row>
    <row r="56" spans="1:11" ht="15" customHeight="1">
      <c r="A56" s="52" t="s">
        <v>64</v>
      </c>
      <c r="B56" s="22">
        <v>116</v>
      </c>
      <c r="C56" s="196">
        <f>E56*6.672276</f>
        <v>1327.9932724292248</v>
      </c>
      <c r="D56" s="19">
        <f>B56*J1/62210*30/100</f>
        <v>71.14169426137276</v>
      </c>
      <c r="E56" s="20">
        <f t="shared" si="2"/>
        <v>199.03152573862724</v>
      </c>
      <c r="F56" s="17">
        <f>J56</f>
        <v>4.566597</v>
      </c>
      <c r="G56" s="188">
        <f aca="true" t="shared" si="4" ref="G56:G95">D56+E56+F56</f>
        <v>274.739817</v>
      </c>
      <c r="I56" s="3">
        <f>'Tüm Bloklar'!D116</f>
        <v>270.17322</v>
      </c>
      <c r="J56" s="3">
        <f>'Tüm Bloklar'!E116</f>
        <v>4.566597</v>
      </c>
      <c r="K56" s="3">
        <f>'Tüm Bloklar'!F116</f>
        <v>274.739817</v>
      </c>
    </row>
    <row r="57" spans="1:11" ht="15" customHeight="1">
      <c r="A57" s="52" t="s">
        <v>66</v>
      </c>
      <c r="B57" s="22">
        <v>116</v>
      </c>
      <c r="C57" s="196">
        <f aca="true" t="shared" si="5" ref="C57:C95">E57*6.672276</f>
        <v>684.9965231270968</v>
      </c>
      <c r="D57" s="19">
        <f>B57*J1/62210*30/100</f>
        <v>71.14169426137276</v>
      </c>
      <c r="E57" s="20">
        <f t="shared" si="2"/>
        <v>102.66309773862723</v>
      </c>
      <c r="F57" s="21">
        <f>J57</f>
        <v>4.566598</v>
      </c>
      <c r="G57" s="188">
        <f t="shared" si="4"/>
        <v>178.37139</v>
      </c>
      <c r="I57" s="3">
        <f>'Tüm Bloklar'!D117</f>
        <v>173.804792</v>
      </c>
      <c r="J57" s="3">
        <f>'Tüm Bloklar'!E117</f>
        <v>4.566598</v>
      </c>
      <c r="K57" s="3">
        <f>'Tüm Bloklar'!F117</f>
        <v>178.37139</v>
      </c>
    </row>
    <row r="58" spans="1:11" ht="15" customHeight="1">
      <c r="A58" s="52" t="s">
        <v>68</v>
      </c>
      <c r="B58" s="22">
        <v>116</v>
      </c>
      <c r="C58" s="196">
        <f t="shared" si="5"/>
        <v>1553.9921346763049</v>
      </c>
      <c r="D58" s="19">
        <f>B58*J1/62210*30/100</f>
        <v>71.14169426137276</v>
      </c>
      <c r="E58" s="20">
        <f t="shared" si="2"/>
        <v>232.90285573862724</v>
      </c>
      <c r="F58" s="21">
        <f aca="true" t="shared" si="6" ref="F58:F91">J58</f>
        <v>4.566597</v>
      </c>
      <c r="G58" s="188">
        <f t="shared" si="4"/>
        <v>308.611147</v>
      </c>
      <c r="I58" s="3">
        <f>'Tüm Bloklar'!D118</f>
        <v>304.04455</v>
      </c>
      <c r="J58" s="3">
        <f>'Tüm Bloklar'!E118</f>
        <v>4.566597</v>
      </c>
      <c r="K58" s="3">
        <f>'Tüm Bloklar'!F118</f>
        <v>308.611147</v>
      </c>
    </row>
    <row r="59" spans="1:11" ht="15" customHeight="1">
      <c r="A59" s="52" t="s">
        <v>69</v>
      </c>
      <c r="B59" s="22">
        <v>116</v>
      </c>
      <c r="C59" s="196">
        <f t="shared" si="5"/>
        <v>992.9949684869489</v>
      </c>
      <c r="D59" s="19">
        <f>B59*J1/62210*30/100</f>
        <v>71.14169426137276</v>
      </c>
      <c r="E59" s="20">
        <f t="shared" si="2"/>
        <v>148.82402473862726</v>
      </c>
      <c r="F59" s="21">
        <f t="shared" si="6"/>
        <v>4.566597</v>
      </c>
      <c r="G59" s="188">
        <f t="shared" si="4"/>
        <v>224.53231600000004</v>
      </c>
      <c r="I59" s="3">
        <f>'Tüm Bloklar'!D119</f>
        <v>219.965719</v>
      </c>
      <c r="J59" s="3">
        <f>'Tüm Bloklar'!E119</f>
        <v>4.566597</v>
      </c>
      <c r="K59" s="3">
        <f>'Tüm Bloklar'!F119</f>
        <v>224.532316</v>
      </c>
    </row>
    <row r="60" spans="1:11" ht="15" customHeight="1">
      <c r="A60" s="52" t="s">
        <v>71</v>
      </c>
      <c r="B60" s="22">
        <v>116</v>
      </c>
      <c r="C60" s="196">
        <f t="shared" si="5"/>
        <v>571.9970986758327</v>
      </c>
      <c r="D60" s="19">
        <f>B60*J1/62210*30/100</f>
        <v>71.14169426137276</v>
      </c>
      <c r="E60" s="20">
        <f t="shared" si="2"/>
        <v>85.72743373862723</v>
      </c>
      <c r="F60" s="21">
        <f t="shared" si="6"/>
        <v>4.566598</v>
      </c>
      <c r="G60" s="188">
        <f t="shared" si="4"/>
        <v>161.435726</v>
      </c>
      <c r="I60" s="3">
        <f>'Tüm Bloklar'!D120</f>
        <v>156.869128</v>
      </c>
      <c r="J60" s="3">
        <f>'Tüm Bloklar'!E120</f>
        <v>4.566598</v>
      </c>
      <c r="K60" s="3">
        <f>'Tüm Bloklar'!F120</f>
        <v>161.435726</v>
      </c>
    </row>
    <row r="61" spans="1:11" ht="15" customHeight="1">
      <c r="A61" s="52" t="s">
        <v>73</v>
      </c>
      <c r="B61" s="22">
        <v>116</v>
      </c>
      <c r="C61" s="196">
        <f t="shared" si="5"/>
        <v>1459.9926099676047</v>
      </c>
      <c r="D61" s="19">
        <f>B61*J1/62210*30/100</f>
        <v>71.14169426137276</v>
      </c>
      <c r="E61" s="20">
        <f t="shared" si="2"/>
        <v>218.81478073862723</v>
      </c>
      <c r="F61" s="21">
        <f t="shared" si="6"/>
        <v>4.566597</v>
      </c>
      <c r="G61" s="188">
        <f t="shared" si="4"/>
        <v>294.523072</v>
      </c>
      <c r="I61" s="3">
        <f>'Tüm Bloklar'!D121</f>
        <v>289.956475</v>
      </c>
      <c r="J61" s="3">
        <f>'Tüm Bloklar'!E121</f>
        <v>4.566597</v>
      </c>
      <c r="K61" s="3">
        <f>'Tüm Bloklar'!F121</f>
        <v>294.523072</v>
      </c>
    </row>
    <row r="62" spans="1:11" ht="15" customHeight="1">
      <c r="A62" s="52" t="s">
        <v>75</v>
      </c>
      <c r="B62" s="22">
        <v>116</v>
      </c>
      <c r="C62" s="196">
        <f t="shared" si="5"/>
        <v>141.99928267618472</v>
      </c>
      <c r="D62" s="19">
        <f>B62*J1/62210*30/100</f>
        <v>71.14169426137276</v>
      </c>
      <c r="E62" s="20">
        <f t="shared" si="2"/>
        <v>21.281985738627228</v>
      </c>
      <c r="F62" s="21">
        <f t="shared" si="6"/>
        <v>4.566598</v>
      </c>
      <c r="G62" s="188">
        <f t="shared" si="4"/>
        <v>96.99027799999999</v>
      </c>
      <c r="I62" s="3">
        <f>'Tüm Bloklar'!D122</f>
        <v>92.42367999999999</v>
      </c>
      <c r="J62" s="3">
        <f>'Tüm Bloklar'!E122</f>
        <v>4.566598</v>
      </c>
      <c r="K62" s="3">
        <f>'Tüm Bloklar'!F122</f>
        <v>96.990278</v>
      </c>
    </row>
    <row r="63" spans="1:11" ht="15" customHeight="1">
      <c r="A63" s="52" t="s">
        <v>76</v>
      </c>
      <c r="B63" s="22">
        <v>116</v>
      </c>
      <c r="C63" s="196">
        <f t="shared" si="5"/>
        <v>1236.9937364556447</v>
      </c>
      <c r="D63" s="19">
        <f>B63*J1/62210*30/100</f>
        <v>71.14169426137276</v>
      </c>
      <c r="E63" s="20">
        <f t="shared" si="2"/>
        <v>185.39307073862722</v>
      </c>
      <c r="F63" s="21">
        <f t="shared" si="6"/>
        <v>4.566597</v>
      </c>
      <c r="G63" s="188">
        <f t="shared" si="4"/>
        <v>261.101362</v>
      </c>
      <c r="I63" s="3">
        <f>'Tüm Bloklar'!D123</f>
        <v>256.534765</v>
      </c>
      <c r="J63" s="3">
        <f>'Tüm Bloklar'!E123</f>
        <v>4.566597</v>
      </c>
      <c r="K63" s="3">
        <f>'Tüm Bloklar'!F123</f>
        <v>261.101362</v>
      </c>
    </row>
    <row r="64" spans="1:11" ht="15" customHeight="1">
      <c r="A64" s="52" t="s">
        <v>78</v>
      </c>
      <c r="B64" s="22">
        <v>116</v>
      </c>
      <c r="C64" s="196">
        <f t="shared" si="5"/>
        <v>1264.9935890590168</v>
      </c>
      <c r="D64" s="19">
        <f>B64*J1/62210*30/100</f>
        <v>71.14169426137276</v>
      </c>
      <c r="E64" s="20">
        <f t="shared" si="2"/>
        <v>189.58951773862725</v>
      </c>
      <c r="F64" s="21">
        <f t="shared" si="6"/>
        <v>4.566597</v>
      </c>
      <c r="G64" s="188">
        <f t="shared" si="4"/>
        <v>265.29780900000003</v>
      </c>
      <c r="I64" s="3">
        <f>'Tüm Bloklar'!D124</f>
        <v>260.731212</v>
      </c>
      <c r="J64" s="3">
        <f>'Tüm Bloklar'!E124</f>
        <v>4.566597</v>
      </c>
      <c r="K64" s="3">
        <f>'Tüm Bloklar'!F124</f>
        <v>265.29780900000003</v>
      </c>
    </row>
    <row r="65" spans="1:11" ht="15" customHeight="1">
      <c r="A65" s="52" t="s">
        <v>80</v>
      </c>
      <c r="B65" s="22">
        <v>116</v>
      </c>
      <c r="C65" s="196">
        <f t="shared" si="5"/>
        <v>1105.9943996104887</v>
      </c>
      <c r="D65" s="19">
        <f>B65*J1/62210*30/100</f>
        <v>71.14169426137276</v>
      </c>
      <c r="E65" s="20">
        <f t="shared" si="2"/>
        <v>165.75968973862723</v>
      </c>
      <c r="F65" s="21">
        <f t="shared" si="6"/>
        <v>4.566598</v>
      </c>
      <c r="G65" s="188">
        <f t="shared" si="4"/>
        <v>241.467982</v>
      </c>
      <c r="I65" s="3">
        <f>'Tüm Bloklar'!D125</f>
        <v>236.901384</v>
      </c>
      <c r="J65" s="3">
        <f>'Tüm Bloklar'!E125</f>
        <v>4.566598</v>
      </c>
      <c r="K65" s="3">
        <f>'Tüm Bloklar'!F125</f>
        <v>241.467982</v>
      </c>
    </row>
    <row r="66" spans="1:11" ht="15" customHeight="1">
      <c r="A66" s="52" t="s">
        <v>82</v>
      </c>
      <c r="B66" s="22">
        <v>116</v>
      </c>
      <c r="C66" s="196">
        <f t="shared" si="5"/>
        <v>1654.9916108593648</v>
      </c>
      <c r="D66" s="19">
        <f>B66*J1/62210*30/100</f>
        <v>71.14169426137276</v>
      </c>
      <c r="E66" s="20">
        <f t="shared" si="2"/>
        <v>248.04004073862723</v>
      </c>
      <c r="F66" s="21">
        <f t="shared" si="6"/>
        <v>4.566597</v>
      </c>
      <c r="G66" s="188">
        <f t="shared" si="4"/>
        <v>323.748332</v>
      </c>
      <c r="I66" s="3">
        <f>'Tüm Bloklar'!D126</f>
        <v>319.181735</v>
      </c>
      <c r="J66" s="3">
        <f>'Tüm Bloklar'!E126</f>
        <v>4.566597</v>
      </c>
      <c r="K66" s="3">
        <f>'Tüm Bloklar'!F126</f>
        <v>323.748332</v>
      </c>
    </row>
    <row r="67" spans="1:11" ht="15" customHeight="1">
      <c r="A67" s="52" t="s">
        <v>84</v>
      </c>
      <c r="B67" s="22">
        <v>116</v>
      </c>
      <c r="C67" s="196">
        <f t="shared" si="5"/>
        <v>570.9971046548849</v>
      </c>
      <c r="D67" s="19">
        <f>B67*J1/62210*30/100</f>
        <v>71.14169426137276</v>
      </c>
      <c r="E67" s="20">
        <f t="shared" si="2"/>
        <v>85.57756073862724</v>
      </c>
      <c r="F67" s="21">
        <f t="shared" si="6"/>
        <v>4.566597</v>
      </c>
      <c r="G67" s="188">
        <f t="shared" si="4"/>
        <v>161.285852</v>
      </c>
      <c r="I67" s="3">
        <f>'Tüm Bloklar'!D127</f>
        <v>156.719255</v>
      </c>
      <c r="J67" s="3">
        <f>'Tüm Bloklar'!E127</f>
        <v>4.566597</v>
      </c>
      <c r="K67" s="3">
        <f>'Tüm Bloklar'!F127</f>
        <v>161.285852</v>
      </c>
    </row>
    <row r="68" spans="1:11" ht="15" customHeight="1">
      <c r="A68" s="52" t="s">
        <v>86</v>
      </c>
      <c r="B68" s="22">
        <v>116</v>
      </c>
      <c r="C68" s="196">
        <f t="shared" si="5"/>
        <v>1712.9913307971085</v>
      </c>
      <c r="D68" s="19">
        <f>B68*J1/62210*30/100</f>
        <v>71.14169426137276</v>
      </c>
      <c r="E68" s="20">
        <f t="shared" si="2"/>
        <v>256.7326847386272</v>
      </c>
      <c r="F68" s="21">
        <f t="shared" si="6"/>
        <v>4.566598</v>
      </c>
      <c r="G68" s="188">
        <f t="shared" si="4"/>
        <v>332.440977</v>
      </c>
      <c r="I68" s="3">
        <f>'Tüm Bloklar'!D128</f>
        <v>327.874379</v>
      </c>
      <c r="J68" s="3">
        <f>'Tüm Bloklar'!E128</f>
        <v>4.566598</v>
      </c>
      <c r="K68" s="3">
        <f>'Tüm Bloklar'!F128</f>
        <v>332.440977</v>
      </c>
    </row>
    <row r="69" spans="1:11" ht="15" customHeight="1">
      <c r="A69" s="52" t="s">
        <v>88</v>
      </c>
      <c r="B69" s="22">
        <v>116</v>
      </c>
      <c r="C69" s="196">
        <f t="shared" si="5"/>
        <v>1207.9938831590491</v>
      </c>
      <c r="D69" s="19">
        <f>B69*J1/62210*30/100</f>
        <v>71.14169426137276</v>
      </c>
      <c r="E69" s="20">
        <f t="shared" si="2"/>
        <v>181.04674973862728</v>
      </c>
      <c r="F69" s="21">
        <f t="shared" si="6"/>
        <v>4.566597</v>
      </c>
      <c r="G69" s="188">
        <f t="shared" si="4"/>
        <v>256.75504100000006</v>
      </c>
      <c r="I69" s="3">
        <f>'Tüm Bloklar'!D129</f>
        <v>252.18844400000003</v>
      </c>
      <c r="J69" s="3">
        <f>'Tüm Bloklar'!E129</f>
        <v>4.566597</v>
      </c>
      <c r="K69" s="3">
        <f>'Tüm Bloklar'!F129</f>
        <v>256.755041</v>
      </c>
    </row>
    <row r="70" spans="1:11" ht="15" customHeight="1">
      <c r="A70" s="52" t="s">
        <v>90</v>
      </c>
      <c r="B70" s="22">
        <v>116</v>
      </c>
      <c r="C70" s="196">
        <f t="shared" si="5"/>
        <v>537.9972752744967</v>
      </c>
      <c r="D70" s="19">
        <f>B70*J1/62210*30/100</f>
        <v>71.14169426137276</v>
      </c>
      <c r="E70" s="20">
        <f t="shared" si="2"/>
        <v>80.63174773862723</v>
      </c>
      <c r="F70" s="21">
        <f t="shared" si="6"/>
        <v>4.566597</v>
      </c>
      <c r="G70" s="188">
        <f t="shared" si="4"/>
        <v>156.340039</v>
      </c>
      <c r="I70" s="3">
        <f>'Tüm Bloklar'!D130</f>
        <v>151.773442</v>
      </c>
      <c r="J70" s="3">
        <f>'Tüm Bloklar'!E130</f>
        <v>4.566597</v>
      </c>
      <c r="K70" s="3">
        <f>'Tüm Bloklar'!F130</f>
        <v>156.340039</v>
      </c>
    </row>
    <row r="71" spans="1:11" ht="15" customHeight="1">
      <c r="A71" s="52" t="s">
        <v>92</v>
      </c>
      <c r="B71" s="22">
        <v>116</v>
      </c>
      <c r="C71" s="196">
        <f t="shared" si="5"/>
        <v>1625.9917709073209</v>
      </c>
      <c r="D71" s="19">
        <f>B71*J1/62210*30/100</f>
        <v>71.14169426137276</v>
      </c>
      <c r="E71" s="20">
        <f t="shared" si="2"/>
        <v>243.69372173862723</v>
      </c>
      <c r="F71" s="21">
        <f t="shared" si="6"/>
        <v>4.566598</v>
      </c>
      <c r="G71" s="188">
        <f t="shared" si="4"/>
        <v>319.402014</v>
      </c>
      <c r="I71" s="3">
        <f>'Tüm Bloklar'!D131</f>
        <v>314.835416</v>
      </c>
      <c r="J71" s="3">
        <f>'Tüm Bloklar'!E131</f>
        <v>4.566598</v>
      </c>
      <c r="K71" s="3">
        <f>'Tüm Bloklar'!F131</f>
        <v>319.402014</v>
      </c>
    </row>
    <row r="72" spans="1:11" ht="15" customHeight="1">
      <c r="A72" s="52" t="s">
        <v>94</v>
      </c>
      <c r="B72" s="22">
        <v>116</v>
      </c>
      <c r="C72" s="196">
        <f t="shared" si="5"/>
        <v>666.9966174054808</v>
      </c>
      <c r="D72" s="19">
        <f>B72*J1/62210*30/100</f>
        <v>71.14169426137276</v>
      </c>
      <c r="E72" s="20">
        <f t="shared" si="2"/>
        <v>99.96538173862724</v>
      </c>
      <c r="F72" s="21">
        <f t="shared" si="6"/>
        <v>4.566597</v>
      </c>
      <c r="G72" s="188">
        <f t="shared" si="4"/>
        <v>175.673673</v>
      </c>
      <c r="I72" s="3">
        <f>'Tüm Bloklar'!D132</f>
        <v>171.107076</v>
      </c>
      <c r="J72" s="3">
        <f>'Tüm Bloklar'!E132</f>
        <v>4.566597</v>
      </c>
      <c r="K72" s="3">
        <f>'Tüm Bloklar'!F132</f>
        <v>175.673673</v>
      </c>
    </row>
    <row r="73" spans="1:11" ht="15" customHeight="1">
      <c r="A73" s="52" t="s">
        <v>96</v>
      </c>
      <c r="B73" s="22">
        <v>116</v>
      </c>
      <c r="C73" s="196">
        <f t="shared" si="5"/>
        <v>242.9987722037968</v>
      </c>
      <c r="D73" s="19">
        <f>B73*J1/62210*30/100</f>
        <v>71.14169426137276</v>
      </c>
      <c r="E73" s="20">
        <f t="shared" si="2"/>
        <v>36.41917273862724</v>
      </c>
      <c r="F73" s="21">
        <f t="shared" si="6"/>
        <v>4.566597</v>
      </c>
      <c r="G73" s="188">
        <f t="shared" si="4"/>
        <v>112.127464</v>
      </c>
      <c r="I73" s="3">
        <f>'Tüm Bloklar'!D133</f>
        <v>107.560867</v>
      </c>
      <c r="J73" s="3">
        <f>'Tüm Bloklar'!E133</f>
        <v>4.566597</v>
      </c>
      <c r="K73" s="3">
        <f>'Tüm Bloklar'!F133</f>
        <v>112.127464</v>
      </c>
    </row>
    <row r="74" spans="1:11" ht="15" customHeight="1">
      <c r="A74" s="52" t="s">
        <v>98</v>
      </c>
      <c r="B74" s="22">
        <v>116</v>
      </c>
      <c r="C74" s="196">
        <f t="shared" si="5"/>
        <v>646.9967236419687</v>
      </c>
      <c r="D74" s="19">
        <f>B74*J1/62210*30/100</f>
        <v>71.14169426137276</v>
      </c>
      <c r="E74" s="20">
        <f t="shared" si="2"/>
        <v>96.96791973862723</v>
      </c>
      <c r="F74" s="21">
        <f t="shared" si="6"/>
        <v>4.566598</v>
      </c>
      <c r="G74" s="188">
        <f t="shared" si="4"/>
        <v>172.676212</v>
      </c>
      <c r="I74" s="3">
        <f>'Tüm Bloklar'!D134</f>
        <v>168.109614</v>
      </c>
      <c r="J74" s="3">
        <f>'Tüm Bloklar'!E134</f>
        <v>4.566598</v>
      </c>
      <c r="K74" s="3">
        <f>'Tüm Bloklar'!F134</f>
        <v>172.676212</v>
      </c>
    </row>
    <row r="75" spans="1:11" ht="15" customHeight="1">
      <c r="A75" s="52" t="s">
        <v>100</v>
      </c>
      <c r="B75" s="22">
        <v>116</v>
      </c>
      <c r="C75" s="196">
        <f t="shared" si="5"/>
        <v>1119.9943292483129</v>
      </c>
      <c r="D75" s="19">
        <f>B75*J1/62210*30/100</f>
        <v>71.14169426137276</v>
      </c>
      <c r="E75" s="20">
        <f t="shared" si="2"/>
        <v>167.85791373862725</v>
      </c>
      <c r="F75" s="21">
        <f t="shared" si="6"/>
        <v>4.566597</v>
      </c>
      <c r="G75" s="188">
        <f t="shared" si="4"/>
        <v>243.56620500000002</v>
      </c>
      <c r="I75" s="3">
        <f>'Tüm Bloklar'!D135</f>
        <v>238.99960800000002</v>
      </c>
      <c r="J75" s="3">
        <f>'Tüm Bloklar'!E135</f>
        <v>4.566597</v>
      </c>
      <c r="K75" s="3">
        <f>'Tüm Bloklar'!F135</f>
        <v>243.56620500000002</v>
      </c>
    </row>
    <row r="76" spans="1:11" ht="15" customHeight="1">
      <c r="A76" s="52" t="s">
        <v>102</v>
      </c>
      <c r="B76" s="22">
        <v>116</v>
      </c>
      <c r="C76" s="196">
        <f t="shared" si="5"/>
        <v>1332.9932425339648</v>
      </c>
      <c r="D76" s="19">
        <f>B76*J1/62210*30/100</f>
        <v>71.14169426137276</v>
      </c>
      <c r="E76" s="20">
        <f t="shared" si="2"/>
        <v>199.78089073862725</v>
      </c>
      <c r="F76" s="21">
        <f t="shared" si="6"/>
        <v>4.566597</v>
      </c>
      <c r="G76" s="188">
        <f t="shared" si="4"/>
        <v>275.489182</v>
      </c>
      <c r="I76" s="3">
        <f>'Tüm Bloklar'!D136</f>
        <v>270.922585</v>
      </c>
      <c r="J76" s="3">
        <f>'Tüm Bloklar'!E136</f>
        <v>4.566597</v>
      </c>
      <c r="K76" s="3">
        <f>'Tüm Bloklar'!F136</f>
        <v>275.489182</v>
      </c>
    </row>
    <row r="77" spans="1:11" ht="15" customHeight="1">
      <c r="A77" s="52" t="s">
        <v>104</v>
      </c>
      <c r="B77" s="22">
        <v>116</v>
      </c>
      <c r="C77" s="196">
        <f t="shared" si="5"/>
        <v>1158.994129426665</v>
      </c>
      <c r="D77" s="19">
        <f>B77*J1/62210*30/100</f>
        <v>71.14169426137276</v>
      </c>
      <c r="E77" s="20">
        <f t="shared" si="2"/>
        <v>173.70296573862726</v>
      </c>
      <c r="F77" s="21">
        <f t="shared" si="6"/>
        <v>4.566598</v>
      </c>
      <c r="G77" s="188">
        <f t="shared" si="4"/>
        <v>249.41125800000003</v>
      </c>
      <c r="I77" s="3">
        <f>'Tüm Bloklar'!D137</f>
        <v>244.84466</v>
      </c>
      <c r="J77" s="3">
        <f>'Tüm Bloklar'!E137</f>
        <v>4.566598</v>
      </c>
      <c r="K77" s="3">
        <f>'Tüm Bloklar'!F137</f>
        <v>249.41125800000003</v>
      </c>
    </row>
    <row r="78" spans="1:11" ht="15" customHeight="1">
      <c r="A78" s="52" t="s">
        <v>106</v>
      </c>
      <c r="B78" s="22">
        <v>116</v>
      </c>
      <c r="C78" s="196">
        <f t="shared" si="5"/>
        <v>1765.9910606132848</v>
      </c>
      <c r="D78" s="19">
        <f>B78*J1/62210*30/100</f>
        <v>71.14169426137276</v>
      </c>
      <c r="E78" s="20">
        <f t="shared" si="2"/>
        <v>264.6759607386272</v>
      </c>
      <c r="F78" s="21">
        <f t="shared" si="6"/>
        <v>4.566597</v>
      </c>
      <c r="G78" s="188">
        <f t="shared" si="4"/>
        <v>340.384252</v>
      </c>
      <c r="I78" s="3">
        <f>'Tüm Bloklar'!D138</f>
        <v>335.817655</v>
      </c>
      <c r="J78" s="3">
        <f>'Tüm Bloklar'!E138</f>
        <v>4.566597</v>
      </c>
      <c r="K78" s="3">
        <f>'Tüm Bloklar'!F138</f>
        <v>340.384252</v>
      </c>
    </row>
    <row r="79" spans="1:11" ht="15" customHeight="1">
      <c r="A79" s="52" t="s">
        <v>108</v>
      </c>
      <c r="B79" s="22">
        <v>116</v>
      </c>
      <c r="C79" s="196">
        <f t="shared" si="5"/>
        <v>1091.9944699726645</v>
      </c>
      <c r="D79" s="19">
        <f>B79*J1/62210*30/100</f>
        <v>71.14169426137276</v>
      </c>
      <c r="E79" s="20">
        <f t="shared" si="2"/>
        <v>163.66146573862721</v>
      </c>
      <c r="F79" s="21">
        <f t="shared" si="6"/>
        <v>4.566598</v>
      </c>
      <c r="G79" s="188">
        <f t="shared" si="4"/>
        <v>239.369758</v>
      </c>
      <c r="I79" s="3">
        <f>'Tüm Bloklar'!D139</f>
        <v>234.80316</v>
      </c>
      <c r="J79" s="3">
        <f>'Tüm Bloklar'!E139</f>
        <v>4.566598</v>
      </c>
      <c r="K79" s="3">
        <f>'Tüm Bloklar'!F139</f>
        <v>239.36975800000002</v>
      </c>
    </row>
    <row r="80" spans="1:11" ht="15" customHeight="1">
      <c r="A80" s="52" t="s">
        <v>110</v>
      </c>
      <c r="B80" s="22">
        <v>116</v>
      </c>
      <c r="C80" s="196">
        <f t="shared" si="5"/>
        <v>1123.9943053321053</v>
      </c>
      <c r="D80" s="19">
        <f>B80*J1/62210*30/100</f>
        <v>71.14169426137276</v>
      </c>
      <c r="E80" s="20">
        <f t="shared" si="2"/>
        <v>168.4574057386273</v>
      </c>
      <c r="F80" s="21">
        <f t="shared" si="6"/>
        <v>4.566597</v>
      </c>
      <c r="G80" s="188">
        <f t="shared" si="4"/>
        <v>244.16569700000008</v>
      </c>
      <c r="I80" s="3">
        <f>'Tüm Bloklar'!D140</f>
        <v>239.59910000000005</v>
      </c>
      <c r="J80" s="3">
        <f>'Tüm Bloklar'!E140</f>
        <v>4.566597</v>
      </c>
      <c r="K80" s="3">
        <f>'Tüm Bloklar'!F140</f>
        <v>244.165697</v>
      </c>
    </row>
    <row r="81" spans="1:11" ht="15" customHeight="1">
      <c r="A81" s="52" t="s">
        <v>111</v>
      </c>
      <c r="B81" s="22">
        <v>116</v>
      </c>
      <c r="C81" s="196">
        <f t="shared" si="5"/>
        <v>1771.4300264451688</v>
      </c>
      <c r="D81" s="19">
        <f>B81*J1/62210*30/100</f>
        <v>71.14169426137276</v>
      </c>
      <c r="E81" s="20">
        <f aca="true" t="shared" si="7" ref="E81:E95">I81-D81</f>
        <v>265.4911197386272</v>
      </c>
      <c r="F81" s="21">
        <f t="shared" si="6"/>
        <v>4.566597</v>
      </c>
      <c r="G81" s="188">
        <f t="shared" si="4"/>
        <v>341.199411</v>
      </c>
      <c r="I81" s="3">
        <f>'Tüm Bloklar'!D141</f>
        <v>336.632814</v>
      </c>
      <c r="J81" s="3">
        <f>'Tüm Bloklar'!E141</f>
        <v>4.566597</v>
      </c>
      <c r="K81" s="3">
        <f>'Tüm Bloklar'!F141</f>
        <v>341.199411</v>
      </c>
    </row>
    <row r="82" spans="1:11" ht="15" customHeight="1">
      <c r="A82" s="52" t="s">
        <v>113</v>
      </c>
      <c r="B82" s="22">
        <v>116</v>
      </c>
      <c r="C82" s="196">
        <f t="shared" si="5"/>
        <v>895.9954683876806</v>
      </c>
      <c r="D82" s="19">
        <f>B82*J1/62210*30/100</f>
        <v>71.14169426137276</v>
      </c>
      <c r="E82" s="20">
        <f t="shared" si="7"/>
        <v>134.2863317386272</v>
      </c>
      <c r="F82" s="21">
        <f t="shared" si="6"/>
        <v>4.566598</v>
      </c>
      <c r="G82" s="188">
        <f t="shared" si="4"/>
        <v>209.994624</v>
      </c>
      <c r="I82" s="3">
        <f>'Tüm Bloklar'!D142</f>
        <v>205.428026</v>
      </c>
      <c r="J82" s="3">
        <f>'Tüm Bloklar'!E142</f>
        <v>4.566598</v>
      </c>
      <c r="K82" s="3">
        <f>'Tüm Bloklar'!F142</f>
        <v>209.99462400000002</v>
      </c>
    </row>
    <row r="83" spans="1:11" ht="15" customHeight="1">
      <c r="A83" s="52" t="s">
        <v>115</v>
      </c>
      <c r="B83" s="22">
        <v>116</v>
      </c>
      <c r="C83" s="196">
        <f t="shared" si="5"/>
        <v>2123.9892403819167</v>
      </c>
      <c r="D83" s="19">
        <f>B83*J1/62210*30/100</f>
        <v>71.14169426137276</v>
      </c>
      <c r="E83" s="20">
        <f t="shared" si="7"/>
        <v>318.33054273862723</v>
      </c>
      <c r="F83" s="21">
        <f t="shared" si="6"/>
        <v>4.566597</v>
      </c>
      <c r="G83" s="188">
        <f t="shared" si="4"/>
        <v>394.038834</v>
      </c>
      <c r="I83" s="3">
        <f>'Tüm Bloklar'!D143</f>
        <v>389.472237</v>
      </c>
      <c r="J83" s="3">
        <f>'Tüm Bloklar'!E143</f>
        <v>4.566597</v>
      </c>
      <c r="K83" s="3">
        <f>'Tüm Bloklar'!F143</f>
        <v>394.038834</v>
      </c>
    </row>
    <row r="84" spans="1:11" ht="15" customHeight="1">
      <c r="A84" s="52" t="s">
        <v>117</v>
      </c>
      <c r="B84" s="22">
        <v>116</v>
      </c>
      <c r="C84" s="196">
        <f t="shared" si="5"/>
        <v>1367.9930733008005</v>
      </c>
      <c r="D84" s="19">
        <f>B84*J1/62210*30/100</f>
        <v>71.14169426137276</v>
      </c>
      <c r="E84" s="20">
        <f t="shared" si="7"/>
        <v>205.0264517386272</v>
      </c>
      <c r="F84" s="21">
        <f t="shared" si="6"/>
        <v>4.566597</v>
      </c>
      <c r="G84" s="188">
        <f t="shared" si="4"/>
        <v>280.734743</v>
      </c>
      <c r="I84" s="3">
        <f>'Tüm Bloklar'!D144</f>
        <v>276.168146</v>
      </c>
      <c r="J84" s="3">
        <f>'Tüm Bloklar'!E144</f>
        <v>4.566597</v>
      </c>
      <c r="K84" s="3">
        <f>'Tüm Bloklar'!F144</f>
        <v>280.734743</v>
      </c>
    </row>
    <row r="85" spans="1:11" ht="15" customHeight="1">
      <c r="A85" s="52" t="s">
        <v>119</v>
      </c>
      <c r="B85" s="22">
        <v>116</v>
      </c>
      <c r="C85" s="196">
        <f t="shared" si="5"/>
        <v>1702.9913772430768</v>
      </c>
      <c r="D85" s="19">
        <f>B85*J1/62210*30/100</f>
        <v>71.14169426137276</v>
      </c>
      <c r="E85" s="20">
        <f t="shared" si="7"/>
        <v>255.23395273862724</v>
      </c>
      <c r="F85" s="21">
        <f t="shared" si="6"/>
        <v>4.566598</v>
      </c>
      <c r="G85" s="188">
        <f t="shared" si="4"/>
        <v>330.942245</v>
      </c>
      <c r="I85" s="3">
        <f>'Tüm Bloklar'!D145</f>
        <v>326.375647</v>
      </c>
      <c r="J85" s="3">
        <f>'Tüm Bloklar'!E145</f>
        <v>4.566598</v>
      </c>
      <c r="K85" s="3">
        <f>'Tüm Bloklar'!F145</f>
        <v>330.94224500000007</v>
      </c>
    </row>
    <row r="86" spans="1:11" ht="15" customHeight="1">
      <c r="A86" s="52" t="s">
        <v>121</v>
      </c>
      <c r="B86" s="22">
        <v>116</v>
      </c>
      <c r="C86" s="196">
        <f t="shared" si="5"/>
        <v>1446.9926676784528</v>
      </c>
      <c r="D86" s="19">
        <f>B86*J1/62210*30/100</f>
        <v>71.14169426137276</v>
      </c>
      <c r="E86" s="20">
        <f t="shared" si="7"/>
        <v>216.86642873862723</v>
      </c>
      <c r="F86" s="21">
        <f t="shared" si="6"/>
        <v>4.566597</v>
      </c>
      <c r="G86" s="188">
        <f t="shared" si="4"/>
        <v>292.57472</v>
      </c>
      <c r="I86" s="3">
        <f>'Tüm Bloklar'!D146</f>
        <v>288.008123</v>
      </c>
      <c r="J86" s="3">
        <f>'Tüm Bloklar'!E146</f>
        <v>4.566597</v>
      </c>
      <c r="K86" s="3">
        <f>'Tüm Bloklar'!F146</f>
        <v>292.57472</v>
      </c>
    </row>
    <row r="87" spans="1:11" ht="15" customHeight="1">
      <c r="A87" s="52" t="s">
        <v>123</v>
      </c>
      <c r="B87" s="22">
        <v>116</v>
      </c>
      <c r="C87" s="196">
        <f t="shared" si="5"/>
        <v>134.99931118499688</v>
      </c>
      <c r="D87" s="19">
        <f>B87*J1/62210*30/100</f>
        <v>71.14169426137276</v>
      </c>
      <c r="E87" s="20">
        <f t="shared" si="7"/>
        <v>20.23287273862725</v>
      </c>
      <c r="F87" s="21">
        <f t="shared" si="6"/>
        <v>4.566597</v>
      </c>
      <c r="G87" s="188">
        <f t="shared" si="4"/>
        <v>95.94116400000001</v>
      </c>
      <c r="I87" s="3">
        <f>'Tüm Bloklar'!D147</f>
        <v>91.37456700000001</v>
      </c>
      <c r="J87" s="3">
        <f>'Tüm Bloklar'!E147</f>
        <v>4.566597</v>
      </c>
      <c r="K87" s="3">
        <f>'Tüm Bloklar'!F147</f>
        <v>95.94116400000001</v>
      </c>
    </row>
    <row r="88" spans="1:11" ht="15" customHeight="1">
      <c r="A88" s="52" t="s">
        <v>186</v>
      </c>
      <c r="B88" s="22">
        <v>116</v>
      </c>
      <c r="C88" s="196">
        <f t="shared" si="5"/>
        <v>755.9961720094408</v>
      </c>
      <c r="D88" s="19">
        <f>B88*J1/62210*30/100</f>
        <v>71.14169426137276</v>
      </c>
      <c r="E88" s="20">
        <f t="shared" si="7"/>
        <v>113.30409173862724</v>
      </c>
      <c r="F88" s="21">
        <f t="shared" si="6"/>
        <v>4.566598</v>
      </c>
      <c r="G88" s="188">
        <f t="shared" si="4"/>
        <v>189.012384</v>
      </c>
      <c r="I88" s="3">
        <f>'Tüm Bloklar'!D148</f>
        <v>184.445786</v>
      </c>
      <c r="J88" s="3">
        <f>'Tüm Bloklar'!E148</f>
        <v>4.566598</v>
      </c>
      <c r="K88" s="3">
        <f>'Tüm Bloklar'!F148</f>
        <v>189.012384</v>
      </c>
    </row>
    <row r="89" spans="1:11" ht="15" customHeight="1">
      <c r="A89" s="52" t="s">
        <v>188</v>
      </c>
      <c r="B89" s="22">
        <v>116</v>
      </c>
      <c r="C89" s="196">
        <f t="shared" si="5"/>
        <v>1221.9938194691488</v>
      </c>
      <c r="D89" s="19">
        <f>B89*J1/62210*30/100</f>
        <v>71.14169426137276</v>
      </c>
      <c r="E89" s="20">
        <f t="shared" si="7"/>
        <v>183.14497473862724</v>
      </c>
      <c r="F89" s="21">
        <f t="shared" si="6"/>
        <v>4.566597</v>
      </c>
      <c r="G89" s="188">
        <f t="shared" si="4"/>
        <v>258.853266</v>
      </c>
      <c r="I89" s="3">
        <f>'Tüm Bloklar'!D149</f>
        <v>254.28666900000002</v>
      </c>
      <c r="J89" s="3">
        <f>'Tüm Bloklar'!E149</f>
        <v>4.566597</v>
      </c>
      <c r="K89" s="3">
        <f>'Tüm Bloklar'!F149</f>
        <v>258.853266</v>
      </c>
    </row>
    <row r="90" spans="1:11" ht="15" customHeight="1">
      <c r="A90" s="52" t="s">
        <v>189</v>
      </c>
      <c r="B90" s="22">
        <v>116</v>
      </c>
      <c r="C90" s="196">
        <f t="shared" si="5"/>
        <v>1513.9923338047288</v>
      </c>
      <c r="D90" s="19">
        <f>B90*J1/62210*30/100</f>
        <v>71.14169426137276</v>
      </c>
      <c r="E90" s="20">
        <f t="shared" si="7"/>
        <v>226.90792973862722</v>
      </c>
      <c r="F90" s="21">
        <f t="shared" si="6"/>
        <v>4.566597</v>
      </c>
      <c r="G90" s="188">
        <f t="shared" si="4"/>
        <v>302.616221</v>
      </c>
      <c r="I90" s="3">
        <f>'Tüm Bloklar'!D150</f>
        <v>298.049624</v>
      </c>
      <c r="J90" s="3">
        <f>'Tüm Bloklar'!E150</f>
        <v>4.566597</v>
      </c>
      <c r="K90" s="3">
        <f>'Tüm Bloklar'!F150</f>
        <v>302.616221</v>
      </c>
    </row>
    <row r="91" spans="1:11" ht="15" customHeight="1">
      <c r="A91" s="52" t="s">
        <v>191</v>
      </c>
      <c r="B91" s="22">
        <v>116</v>
      </c>
      <c r="C91" s="196">
        <f t="shared" si="5"/>
        <v>1622.9917754999246</v>
      </c>
      <c r="D91" s="19">
        <f>B91*J1/62210*30/100</f>
        <v>71.14169426137276</v>
      </c>
      <c r="E91" s="20">
        <f t="shared" si="7"/>
        <v>243.2441007386272</v>
      </c>
      <c r="F91" s="21">
        <f t="shared" si="6"/>
        <v>4.566598</v>
      </c>
      <c r="G91" s="188">
        <f t="shared" si="4"/>
        <v>318.952393</v>
      </c>
      <c r="I91" s="3">
        <f>'Tüm Bloklar'!D151</f>
        <v>314.385795</v>
      </c>
      <c r="J91" s="3">
        <f>'Tüm Bloklar'!E151</f>
        <v>4.566598</v>
      </c>
      <c r="K91" s="3">
        <f>'Tüm Bloklar'!F151</f>
        <v>318.95239300000003</v>
      </c>
    </row>
    <row r="92" spans="1:11" ht="15" customHeight="1">
      <c r="A92" s="52" t="s">
        <v>193</v>
      </c>
      <c r="B92" s="22">
        <v>253</v>
      </c>
      <c r="C92" s="196">
        <f t="shared" si="5"/>
        <v>2088.9894157232006</v>
      </c>
      <c r="D92" s="19">
        <f>B92*J1/62210*30/100</f>
        <v>155.16248834592506</v>
      </c>
      <c r="E92" s="20">
        <f t="shared" si="7"/>
        <v>313.08498265407496</v>
      </c>
      <c r="F92" s="49">
        <f>J92</f>
        <v>4.566597</v>
      </c>
      <c r="G92" s="188">
        <f t="shared" si="4"/>
        <v>472.814068</v>
      </c>
      <c r="I92" s="3">
        <f>'Tüm Bloklar'!D152</f>
        <v>468.247471</v>
      </c>
      <c r="J92" s="3">
        <f>'Tüm Bloklar'!E152</f>
        <v>4.566597</v>
      </c>
      <c r="K92" s="3">
        <f>'Tüm Bloklar'!F152</f>
        <v>472.8140680000001</v>
      </c>
    </row>
    <row r="93" spans="1:11" ht="15" customHeight="1">
      <c r="A93" s="52" t="s">
        <v>195</v>
      </c>
      <c r="B93" s="22">
        <v>253</v>
      </c>
      <c r="C93" s="196">
        <f t="shared" si="5"/>
        <v>3810.980701125069</v>
      </c>
      <c r="D93" s="19">
        <f>B93*J1/62210*30/100</f>
        <v>155.16248834592506</v>
      </c>
      <c r="E93" s="20">
        <f t="shared" si="7"/>
        <v>571.166525654075</v>
      </c>
      <c r="F93" s="21">
        <f>J93</f>
        <v>4.566597</v>
      </c>
      <c r="G93" s="188">
        <f t="shared" si="4"/>
        <v>730.8956110000001</v>
      </c>
      <c r="I93" s="3">
        <f>'Tüm Bloklar'!D153</f>
        <v>726.329014</v>
      </c>
      <c r="J93" s="3">
        <f>'Tüm Bloklar'!E153</f>
        <v>4.566597</v>
      </c>
      <c r="K93" s="3">
        <f>'Tüm Bloklar'!F153</f>
        <v>730.895611</v>
      </c>
    </row>
    <row r="94" spans="1:11" ht="15" customHeight="1">
      <c r="A94" s="52" t="s">
        <v>196</v>
      </c>
      <c r="B94" s="22">
        <v>255</v>
      </c>
      <c r="C94" s="196">
        <f t="shared" si="5"/>
        <v>1781.9909781589374</v>
      </c>
      <c r="D94" s="19">
        <f>B94*J1/62210*30/100</f>
        <v>156.38906928146596</v>
      </c>
      <c r="E94" s="20">
        <f t="shared" si="7"/>
        <v>267.07393071853403</v>
      </c>
      <c r="F94" s="21">
        <f>J94</f>
        <v>4.566598</v>
      </c>
      <c r="G94" s="188">
        <f t="shared" si="4"/>
        <v>428.02959799999996</v>
      </c>
      <c r="I94" s="3">
        <f>'Tüm Bloklar'!D154</f>
        <v>423.463</v>
      </c>
      <c r="J94" s="3">
        <f>'Tüm Bloklar'!E154</f>
        <v>4.566598</v>
      </c>
      <c r="K94" s="3">
        <f>'Tüm Bloklar'!F154</f>
        <v>428.0295980000001</v>
      </c>
    </row>
    <row r="95" spans="1:11" ht="15" customHeight="1" thickBot="1">
      <c r="A95" s="52" t="s">
        <v>197</v>
      </c>
      <c r="B95" s="53">
        <v>255</v>
      </c>
      <c r="C95" s="196">
        <f t="shared" si="5"/>
        <v>3475.9823909406055</v>
      </c>
      <c r="D95" s="19">
        <f>B95*J1/62210*30/100</f>
        <v>156.38906928146596</v>
      </c>
      <c r="E95" s="50">
        <f t="shared" si="7"/>
        <v>520.959023718534</v>
      </c>
      <c r="F95" s="21">
        <f>J95</f>
        <v>4.566597</v>
      </c>
      <c r="G95" s="189">
        <f t="shared" si="4"/>
        <v>681.91469</v>
      </c>
      <c r="I95" s="3">
        <f>'Tüm Bloklar'!D155</f>
        <v>677.348093</v>
      </c>
      <c r="J95" s="3">
        <f>'Tüm Bloklar'!E155</f>
        <v>4.566597</v>
      </c>
      <c r="K95" s="3">
        <f>'Tüm Bloklar'!F155</f>
        <v>681.91469</v>
      </c>
    </row>
    <row r="96" spans="1:11" ht="16.5" thickBot="1">
      <c r="A96" s="261" t="s">
        <v>523</v>
      </c>
      <c r="B96" s="261"/>
      <c r="C96" s="26">
        <f>SUM(C56:C95)</f>
        <v>52521.17299254797</v>
      </c>
      <c r="D96" s="27">
        <f>SUM(D56:D95)</f>
        <v>3184.2041086642016</v>
      </c>
      <c r="E96" s="27">
        <f>SUM(E56:E95)</f>
        <v>7871.552824335798</v>
      </c>
      <c r="F96" s="27">
        <f>SUM(F56:F95)</f>
        <v>182.663894</v>
      </c>
      <c r="G96" s="184">
        <f>SUM(G56:G95)</f>
        <v>11238.420826999998</v>
      </c>
      <c r="I96" s="28">
        <f>SUM(I56:I95)</f>
        <v>11055.756933</v>
      </c>
      <c r="J96" s="28">
        <f>SUM(J56:J95)</f>
        <v>182.663894</v>
      </c>
      <c r="K96" s="28">
        <f>SUM(K56:K95)</f>
        <v>11238.420827</v>
      </c>
    </row>
    <row r="97" spans="1:11" ht="16.5" thickBot="1">
      <c r="A97" s="262" t="s">
        <v>530</v>
      </c>
      <c r="B97" s="262"/>
      <c r="C97" s="54">
        <f>SUM(C44+C96)</f>
        <v>98565.93980421222</v>
      </c>
      <c r="D97" s="44">
        <f>SUM(D44+D96)</f>
        <v>6005.340260408295</v>
      </c>
      <c r="E97" s="44">
        <f>SUM(E44+E96)</f>
        <v>14772.461421591706</v>
      </c>
      <c r="F97" s="44">
        <f>SUM(F44+F96)</f>
        <v>365.327788</v>
      </c>
      <c r="G97" s="190">
        <f>SUM(G44+G96)</f>
        <v>21143.12947</v>
      </c>
      <c r="I97" s="45">
        <f>SUM(I44+I96)</f>
        <v>20777.801681999998</v>
      </c>
      <c r="J97" s="45">
        <f>SUM(J44+J96)</f>
        <v>365.327788</v>
      </c>
      <c r="K97" s="45">
        <f>SUM(K44+K96)</f>
        <v>21143.12947</v>
      </c>
    </row>
    <row r="98" ht="6.75" customHeight="1" thickTop="1"/>
    <row r="99" spans="4:7" ht="15.75" customHeight="1" hidden="1">
      <c r="D99" s="254" t="s">
        <v>524</v>
      </c>
      <c r="E99" s="259" t="s">
        <v>525</v>
      </c>
      <c r="F99" s="236" t="s">
        <v>526</v>
      </c>
      <c r="G99" s="185"/>
    </row>
    <row r="100" spans="4:7" ht="15.75" customHeight="1" hidden="1" thickBot="1">
      <c r="D100" s="255"/>
      <c r="E100" s="260"/>
      <c r="F100" s="237"/>
      <c r="G100" s="185"/>
    </row>
    <row r="101" spans="1:6" ht="15.75" hidden="1">
      <c r="A101" s="240" t="s">
        <v>527</v>
      </c>
      <c r="B101" s="241"/>
      <c r="C101" s="241"/>
      <c r="D101" s="35">
        <f>SUM(G4:G5)</f>
        <v>511.459434</v>
      </c>
      <c r="E101" s="36">
        <v>2</v>
      </c>
      <c r="F101" s="35">
        <f>D101/E101</f>
        <v>255.729717</v>
      </c>
    </row>
    <row r="102" spans="1:6" ht="15.75" hidden="1">
      <c r="A102" s="243" t="s">
        <v>528</v>
      </c>
      <c r="B102" s="244"/>
      <c r="C102" s="244"/>
      <c r="D102" s="37">
        <f>G97-D103-D101</f>
        <v>18318.016069</v>
      </c>
      <c r="E102" s="38">
        <v>74</v>
      </c>
      <c r="F102" s="55">
        <f>D102/E102</f>
        <v>247.5407576891892</v>
      </c>
    </row>
    <row r="103" spans="1:6" ht="16.5" hidden="1" thickBot="1">
      <c r="A103" s="246" t="s">
        <v>529</v>
      </c>
      <c r="B103" s="247"/>
      <c r="C103" s="247"/>
      <c r="D103" s="39">
        <f>SUM(G92:G95)</f>
        <v>2313.653967</v>
      </c>
      <c r="E103" s="40">
        <v>4</v>
      </c>
      <c r="F103" s="39">
        <f>D103/E103</f>
        <v>578.41349175</v>
      </c>
    </row>
    <row r="104" spans="2:6" ht="16.5" hidden="1" thickBot="1">
      <c r="B104" s="251"/>
      <c r="C104" s="251"/>
      <c r="D104" s="41">
        <f>SUM(D101:D103)</f>
        <v>21143.12947</v>
      </c>
      <c r="E104" s="41">
        <f>SUM(E101:E103)</f>
        <v>80</v>
      </c>
      <c r="F104" s="39">
        <f>D104/E104</f>
        <v>264.289118375</v>
      </c>
    </row>
    <row r="105" ht="12.75">
      <c r="C105" s="220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8" right="0.12" top="0.17" bottom="0.23" header="0.1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31">
      <selection activeCell="A53" sqref="A53:G5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263" t="s">
        <v>672</v>
      </c>
      <c r="B1" s="264"/>
      <c r="C1" s="264"/>
      <c r="D1" s="264"/>
      <c r="E1" s="264"/>
      <c r="F1" s="264"/>
      <c r="G1" s="265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7.25" customHeight="1">
      <c r="A4" s="12" t="s">
        <v>3</v>
      </c>
      <c r="B4" s="13">
        <v>96</v>
      </c>
      <c r="C4" s="196">
        <f>E4*6.672276</f>
        <v>668.9966144910403</v>
      </c>
      <c r="D4" s="15">
        <f>B4*J1/62210*30/100</f>
        <v>58.875884905963666</v>
      </c>
      <c r="E4" s="16">
        <f>I4-D4</f>
        <v>100.26512909403633</v>
      </c>
      <c r="F4" s="17">
        <f>J4</f>
        <v>4.566598</v>
      </c>
      <c r="G4" s="181">
        <f aca="true" t="shared" si="0" ref="G4:G43">D4+E4+F4</f>
        <v>163.70761199999998</v>
      </c>
      <c r="I4" s="126">
        <f>'Tüm Bloklar'!D157</f>
        <v>159.14101399999998</v>
      </c>
      <c r="J4" s="126">
        <f>'Tüm Bloklar'!E157</f>
        <v>4.566598</v>
      </c>
      <c r="K4" s="126">
        <f>'Tüm Bloklar'!F157</f>
        <v>163.70761199999998</v>
      </c>
    </row>
    <row r="5" spans="1:11" ht="17.25" customHeight="1">
      <c r="A5" s="12" t="s">
        <v>5</v>
      </c>
      <c r="B5" s="14">
        <v>96</v>
      </c>
      <c r="C5" s="196">
        <f aca="true" t="shared" si="1" ref="C5:C43">E5*6.672276</f>
        <v>848.9957050685804</v>
      </c>
      <c r="D5" s="19">
        <f>B5*J1/62210*30/100</f>
        <v>58.875884905963666</v>
      </c>
      <c r="E5" s="20">
        <f aca="true" t="shared" si="2" ref="E5:E80">I5-D5</f>
        <v>127.24229409403634</v>
      </c>
      <c r="F5" s="21">
        <f>J5</f>
        <v>4.566597</v>
      </c>
      <c r="G5" s="182">
        <f t="shared" si="0"/>
        <v>190.684776</v>
      </c>
      <c r="I5" s="126">
        <f>'Tüm Bloklar'!D158</f>
        <v>186.118179</v>
      </c>
      <c r="J5" s="126">
        <f>'Tüm Bloklar'!E158</f>
        <v>4.566597</v>
      </c>
      <c r="K5" s="126">
        <f>'Tüm Bloklar'!F158</f>
        <v>190.684776</v>
      </c>
    </row>
    <row r="6" spans="1:11" ht="17.25" customHeight="1">
      <c r="A6" s="12" t="s">
        <v>7</v>
      </c>
      <c r="B6" s="22">
        <v>116</v>
      </c>
      <c r="C6" s="196">
        <f t="shared" si="1"/>
        <v>1561.9920935161647</v>
      </c>
      <c r="D6" s="19">
        <f>B6*J1/62210*30/100</f>
        <v>71.14169426137276</v>
      </c>
      <c r="E6" s="20">
        <f t="shared" si="2"/>
        <v>234.10184073862723</v>
      </c>
      <c r="F6" s="21">
        <f aca="true" t="shared" si="3" ref="F6:F39">J6</f>
        <v>4.566597</v>
      </c>
      <c r="G6" s="182">
        <f t="shared" si="0"/>
        <v>309.810132</v>
      </c>
      <c r="I6" s="126">
        <f>'Tüm Bloklar'!D159</f>
        <v>305.243535</v>
      </c>
      <c r="J6" s="126">
        <f>'Tüm Bloklar'!E159</f>
        <v>4.566597</v>
      </c>
      <c r="K6" s="126">
        <f>'Tüm Bloklar'!F159</f>
        <v>309.810132</v>
      </c>
    </row>
    <row r="7" spans="1:11" ht="17.25" customHeight="1">
      <c r="A7" s="12" t="s">
        <v>9</v>
      </c>
      <c r="B7" s="22">
        <v>116</v>
      </c>
      <c r="C7" s="196">
        <f t="shared" si="1"/>
        <v>358.0541851094248</v>
      </c>
      <c r="D7" s="19">
        <f>B7*J1/62210*30/100</f>
        <v>71.14169426137276</v>
      </c>
      <c r="E7" s="20">
        <f t="shared" si="2"/>
        <v>53.66297573862724</v>
      </c>
      <c r="F7" s="21">
        <f t="shared" si="3"/>
        <v>4.566598</v>
      </c>
      <c r="G7" s="182">
        <f t="shared" si="0"/>
        <v>129.37126800000001</v>
      </c>
      <c r="I7" s="126">
        <f>'Tüm Bloklar'!D160</f>
        <v>124.80467</v>
      </c>
      <c r="J7" s="126">
        <f>'Tüm Bloklar'!E160</f>
        <v>4.566598</v>
      </c>
      <c r="K7" s="126">
        <f>'Tüm Bloklar'!F160</f>
        <v>129.371268</v>
      </c>
    </row>
    <row r="8" spans="1:11" ht="17.25" customHeight="1">
      <c r="A8" s="12" t="s">
        <v>10</v>
      </c>
      <c r="B8" s="22">
        <v>116</v>
      </c>
      <c r="C8" s="196">
        <f t="shared" si="1"/>
        <v>1683.9914641559606</v>
      </c>
      <c r="D8" s="19">
        <f>B8*J1/62210*30/100</f>
        <v>71.14169426137276</v>
      </c>
      <c r="E8" s="20">
        <f t="shared" si="2"/>
        <v>252.38636173862722</v>
      </c>
      <c r="F8" s="21">
        <f t="shared" si="3"/>
        <v>4.566597</v>
      </c>
      <c r="G8" s="182">
        <f t="shared" si="0"/>
        <v>328.094653</v>
      </c>
      <c r="I8" s="126">
        <f>'Tüm Bloklar'!D161</f>
        <v>323.528056</v>
      </c>
      <c r="J8" s="126">
        <f>'Tüm Bloklar'!E161</f>
        <v>4.566597</v>
      </c>
      <c r="K8" s="126">
        <f>'Tüm Bloklar'!F161</f>
        <v>328.094653</v>
      </c>
    </row>
    <row r="9" spans="1:11" ht="17.25" customHeight="1">
      <c r="A9" s="12" t="s">
        <v>11</v>
      </c>
      <c r="B9" s="22">
        <v>116</v>
      </c>
      <c r="C9" s="196">
        <f t="shared" si="1"/>
        <v>860.995637620845</v>
      </c>
      <c r="D9" s="19">
        <f>B9*J1/62210*30/100</f>
        <v>71.14169426137276</v>
      </c>
      <c r="E9" s="20">
        <f t="shared" si="2"/>
        <v>129.04077073862726</v>
      </c>
      <c r="F9" s="21">
        <f t="shared" si="3"/>
        <v>4.566597</v>
      </c>
      <c r="G9" s="182">
        <f t="shared" si="0"/>
        <v>204.74906200000004</v>
      </c>
      <c r="I9" s="126">
        <f>'Tüm Bloklar'!D162</f>
        <v>200.182465</v>
      </c>
      <c r="J9" s="126">
        <f>'Tüm Bloklar'!E162</f>
        <v>4.566597</v>
      </c>
      <c r="K9" s="126">
        <f>'Tüm Bloklar'!F162</f>
        <v>204.749062</v>
      </c>
    </row>
    <row r="10" spans="1:11" ht="17.25" customHeight="1">
      <c r="A10" s="12" t="s">
        <v>12</v>
      </c>
      <c r="B10" s="22">
        <v>116</v>
      </c>
      <c r="C10" s="196">
        <f t="shared" si="1"/>
        <v>1439.9927162040929</v>
      </c>
      <c r="D10" s="19">
        <f>B10*J1/62210*30/100</f>
        <v>71.14169426137276</v>
      </c>
      <c r="E10" s="20">
        <f t="shared" si="2"/>
        <v>215.81731873862725</v>
      </c>
      <c r="F10" s="21">
        <f t="shared" si="3"/>
        <v>4.566598</v>
      </c>
      <c r="G10" s="182">
        <f t="shared" si="0"/>
        <v>291.525611</v>
      </c>
      <c r="I10" s="126">
        <f>'Tüm Bloklar'!D163</f>
        <v>286.959013</v>
      </c>
      <c r="J10" s="126">
        <f>'Tüm Bloklar'!E163</f>
        <v>4.566598</v>
      </c>
      <c r="K10" s="126">
        <f>'Tüm Bloklar'!F163</f>
        <v>291.525611</v>
      </c>
    </row>
    <row r="11" spans="1:11" ht="17.25" customHeight="1">
      <c r="A11" s="12" t="s">
        <v>13</v>
      </c>
      <c r="B11" s="22">
        <v>116</v>
      </c>
      <c r="C11" s="196">
        <f t="shared" si="1"/>
        <v>1664.9915644133969</v>
      </c>
      <c r="D11" s="19">
        <f>B11*J1/62210*30/100</f>
        <v>71.14169426137276</v>
      </c>
      <c r="E11" s="20">
        <f t="shared" si="2"/>
        <v>249.53877273862724</v>
      </c>
      <c r="F11" s="21">
        <f t="shared" si="3"/>
        <v>4.566597</v>
      </c>
      <c r="G11" s="182">
        <f t="shared" si="0"/>
        <v>325.247064</v>
      </c>
      <c r="I11" s="126">
        <f>'Tüm Bloklar'!D164</f>
        <v>320.680467</v>
      </c>
      <c r="J11" s="126">
        <f>'Tüm Bloklar'!E164</f>
        <v>4.566597</v>
      </c>
      <c r="K11" s="126">
        <f>'Tüm Bloklar'!F164</f>
        <v>325.247064</v>
      </c>
    </row>
    <row r="12" spans="1:11" ht="17.25" customHeight="1">
      <c r="A12" s="12" t="s">
        <v>15</v>
      </c>
      <c r="B12" s="22">
        <v>116</v>
      </c>
      <c r="C12" s="196">
        <f t="shared" si="1"/>
        <v>1180.9940179043485</v>
      </c>
      <c r="D12" s="19">
        <f>B12*J1/62210*30/100</f>
        <v>71.14169426137276</v>
      </c>
      <c r="E12" s="20">
        <f t="shared" si="2"/>
        <v>177.0001747386272</v>
      </c>
      <c r="F12" s="21">
        <f t="shared" si="3"/>
        <v>4.566597</v>
      </c>
      <c r="G12" s="182">
        <f t="shared" si="0"/>
        <v>252.708466</v>
      </c>
      <c r="I12" s="126">
        <f>'Tüm Bloklar'!D165</f>
        <v>248.14186899999999</v>
      </c>
      <c r="J12" s="126">
        <f>'Tüm Bloklar'!E165</f>
        <v>4.566597</v>
      </c>
      <c r="K12" s="126">
        <f>'Tüm Bloklar'!F165</f>
        <v>252.708466</v>
      </c>
    </row>
    <row r="13" spans="1:11" ht="17.25" customHeight="1">
      <c r="A13" s="12" t="s">
        <v>17</v>
      </c>
      <c r="B13" s="22">
        <v>116</v>
      </c>
      <c r="C13" s="196">
        <f t="shared" si="1"/>
        <v>591.9970057838967</v>
      </c>
      <c r="D13" s="19">
        <f>B13*J1/62210*30/100</f>
        <v>71.14169426137276</v>
      </c>
      <c r="E13" s="20">
        <f t="shared" si="2"/>
        <v>88.72489773862723</v>
      </c>
      <c r="F13" s="21">
        <f t="shared" si="3"/>
        <v>4.566598</v>
      </c>
      <c r="G13" s="182">
        <f t="shared" si="0"/>
        <v>164.43319</v>
      </c>
      <c r="I13" s="126">
        <f>'Tüm Bloklar'!D166</f>
        <v>159.866592</v>
      </c>
      <c r="J13" s="126">
        <f>'Tüm Bloklar'!E166</f>
        <v>4.566598</v>
      </c>
      <c r="K13" s="126">
        <f>'Tüm Bloklar'!F166</f>
        <v>164.43319</v>
      </c>
    </row>
    <row r="14" spans="1:11" ht="17.25" customHeight="1">
      <c r="A14" s="12" t="s">
        <v>19</v>
      </c>
      <c r="B14" s="22">
        <v>116</v>
      </c>
      <c r="C14" s="196">
        <f t="shared" si="1"/>
        <v>922.9953202978288</v>
      </c>
      <c r="D14" s="19">
        <f>B14*J1/62210*30/100</f>
        <v>71.14169426137276</v>
      </c>
      <c r="E14" s="20">
        <f t="shared" si="2"/>
        <v>138.33290473862724</v>
      </c>
      <c r="F14" s="21">
        <f t="shared" si="3"/>
        <v>4.566597</v>
      </c>
      <c r="G14" s="182">
        <f t="shared" si="0"/>
        <v>214.041196</v>
      </c>
      <c r="I14" s="126">
        <f>'Tüm Bloklar'!D167</f>
        <v>209.474599</v>
      </c>
      <c r="J14" s="126">
        <f>'Tüm Bloklar'!E167</f>
        <v>4.566597</v>
      </c>
      <c r="K14" s="126">
        <f>'Tüm Bloklar'!F167</f>
        <v>214.041196</v>
      </c>
    </row>
    <row r="15" spans="1:11" ht="17.25" customHeight="1">
      <c r="A15" s="12" t="s">
        <v>21</v>
      </c>
      <c r="B15" s="22">
        <v>116</v>
      </c>
      <c r="C15" s="196">
        <f t="shared" si="1"/>
        <v>577.9970694737968</v>
      </c>
      <c r="D15" s="19">
        <f>B15*J1/62210*30/100</f>
        <v>71.14169426137276</v>
      </c>
      <c r="E15" s="20">
        <f t="shared" si="2"/>
        <v>86.62667273862725</v>
      </c>
      <c r="F15" s="21">
        <f t="shared" si="3"/>
        <v>4.566597</v>
      </c>
      <c r="G15" s="182">
        <f t="shared" si="0"/>
        <v>162.334964</v>
      </c>
      <c r="I15" s="126">
        <f>'Tüm Bloklar'!D168</f>
        <v>157.768367</v>
      </c>
      <c r="J15" s="126">
        <f>'Tüm Bloklar'!E168</f>
        <v>4.566597</v>
      </c>
      <c r="K15" s="126">
        <f>'Tüm Bloklar'!F168</f>
        <v>162.334964</v>
      </c>
    </row>
    <row r="16" spans="1:11" ht="17.25" customHeight="1">
      <c r="A16" s="12" t="s">
        <v>23</v>
      </c>
      <c r="B16" s="22">
        <v>116</v>
      </c>
      <c r="C16" s="196">
        <f t="shared" si="1"/>
        <v>1095.9944460564566</v>
      </c>
      <c r="D16" s="19">
        <f>B16*J1/62210*30/100</f>
        <v>71.14169426137276</v>
      </c>
      <c r="E16" s="20">
        <f t="shared" si="2"/>
        <v>164.2609577386272</v>
      </c>
      <c r="F16" s="21">
        <f t="shared" si="3"/>
        <v>4.566598</v>
      </c>
      <c r="G16" s="182">
        <f t="shared" si="0"/>
        <v>239.96925</v>
      </c>
      <c r="I16" s="126">
        <f>'Tüm Bloklar'!D169</f>
        <v>235.402652</v>
      </c>
      <c r="J16" s="126">
        <f>'Tüm Bloklar'!E169</f>
        <v>4.566598</v>
      </c>
      <c r="K16" s="126">
        <f>'Tüm Bloklar'!F169</f>
        <v>239.96925</v>
      </c>
    </row>
    <row r="17" spans="1:11" ht="17.25" customHeight="1">
      <c r="A17" s="12" t="s">
        <v>24</v>
      </c>
      <c r="B17" s="22">
        <v>116</v>
      </c>
      <c r="C17" s="196">
        <f t="shared" si="1"/>
        <v>1339.9932206974288</v>
      </c>
      <c r="D17" s="19">
        <f>B17*J1/62210*30/100</f>
        <v>71.14169426137276</v>
      </c>
      <c r="E17" s="20">
        <f t="shared" si="2"/>
        <v>200.83000473862722</v>
      </c>
      <c r="F17" s="21">
        <f t="shared" si="3"/>
        <v>4.566597</v>
      </c>
      <c r="G17" s="182">
        <f t="shared" si="0"/>
        <v>276.538296</v>
      </c>
      <c r="I17" s="126">
        <f>'Tüm Bloklar'!D170</f>
        <v>271.971699</v>
      </c>
      <c r="J17" s="126">
        <f>'Tüm Bloklar'!E170</f>
        <v>4.566597</v>
      </c>
      <c r="K17" s="126">
        <f>'Tüm Bloklar'!F170</f>
        <v>276.538296</v>
      </c>
    </row>
    <row r="18" spans="1:11" ht="17.25" customHeight="1">
      <c r="A18" s="12" t="s">
        <v>25</v>
      </c>
      <c r="B18" s="22">
        <v>116</v>
      </c>
      <c r="C18" s="196">
        <f t="shared" si="1"/>
        <v>927.9952970748449</v>
      </c>
      <c r="D18" s="19">
        <f>B18*J1/62210*30/100</f>
        <v>71.14169426137276</v>
      </c>
      <c r="E18" s="20">
        <f t="shared" si="2"/>
        <v>139.08227073862724</v>
      </c>
      <c r="F18" s="21">
        <f t="shared" si="3"/>
        <v>4.566597</v>
      </c>
      <c r="G18" s="182">
        <f t="shared" si="0"/>
        <v>214.79056200000002</v>
      </c>
      <c r="I18" s="126">
        <f>'Tüm Bloklar'!D171</f>
        <v>210.223965</v>
      </c>
      <c r="J18" s="126">
        <f>'Tüm Bloklar'!E171</f>
        <v>4.566597</v>
      </c>
      <c r="K18" s="126">
        <f>'Tüm Bloklar'!F171</f>
        <v>214.790562</v>
      </c>
    </row>
    <row r="19" spans="1:11" ht="17.25" customHeight="1">
      <c r="A19" s="12" t="s">
        <v>26</v>
      </c>
      <c r="B19" s="22">
        <v>116</v>
      </c>
      <c r="C19" s="196">
        <f t="shared" si="1"/>
        <v>1649.9916407546248</v>
      </c>
      <c r="D19" s="19">
        <f>B19*J1/62210*30/100</f>
        <v>71.14169426137276</v>
      </c>
      <c r="E19" s="20">
        <f t="shared" si="2"/>
        <v>247.29067573862721</v>
      </c>
      <c r="F19" s="21">
        <f t="shared" si="3"/>
        <v>4.566598</v>
      </c>
      <c r="G19" s="182">
        <f t="shared" si="0"/>
        <v>322.998968</v>
      </c>
      <c r="I19" s="126">
        <f>'Tüm Bloklar'!D172</f>
        <v>318.43237</v>
      </c>
      <c r="J19" s="126">
        <f>'Tüm Bloklar'!E172</f>
        <v>4.566598</v>
      </c>
      <c r="K19" s="126">
        <f>'Tüm Bloklar'!F172</f>
        <v>322.998968</v>
      </c>
    </row>
    <row r="20" spans="1:11" ht="17.25" customHeight="1">
      <c r="A20" s="12" t="s">
        <v>28</v>
      </c>
      <c r="B20" s="22">
        <v>116</v>
      </c>
      <c r="C20" s="196">
        <f t="shared" si="1"/>
        <v>881.9955387498569</v>
      </c>
      <c r="D20" s="19">
        <f>B20*J1/62210*30/100</f>
        <v>71.14169426137276</v>
      </c>
      <c r="E20" s="20">
        <f t="shared" si="2"/>
        <v>132.18810773862725</v>
      </c>
      <c r="F20" s="21">
        <f t="shared" si="3"/>
        <v>4.566597</v>
      </c>
      <c r="G20" s="182">
        <f t="shared" si="0"/>
        <v>207.89639900000003</v>
      </c>
      <c r="I20" s="126">
        <f>'Tüm Bloklar'!D173</f>
        <v>203.32980200000003</v>
      </c>
      <c r="J20" s="126">
        <f>'Tüm Bloklar'!E173</f>
        <v>4.566597</v>
      </c>
      <c r="K20" s="126">
        <f>'Tüm Bloklar'!F173</f>
        <v>207.89639900000003</v>
      </c>
    </row>
    <row r="21" spans="1:11" ht="17.25" customHeight="1">
      <c r="A21" s="12" t="s">
        <v>29</v>
      </c>
      <c r="B21" s="22">
        <v>116</v>
      </c>
      <c r="C21" s="196">
        <f t="shared" si="1"/>
        <v>1647.9916527127289</v>
      </c>
      <c r="D21" s="19">
        <f>B21*J1/62210*30/100</f>
        <v>71.14169426137276</v>
      </c>
      <c r="E21" s="20">
        <f t="shared" si="2"/>
        <v>246.99092973862724</v>
      </c>
      <c r="F21" s="21">
        <f t="shared" si="3"/>
        <v>4.566598</v>
      </c>
      <c r="G21" s="182">
        <f t="shared" si="0"/>
        <v>322.699222</v>
      </c>
      <c r="I21" s="126">
        <f>'Tüm Bloklar'!D174</f>
        <v>318.132624</v>
      </c>
      <c r="J21" s="126">
        <f>'Tüm Bloklar'!E174</f>
        <v>4.566598</v>
      </c>
      <c r="K21" s="126">
        <f>'Tüm Bloklar'!F174</f>
        <v>322.699222</v>
      </c>
    </row>
    <row r="22" spans="1:11" ht="17.25" customHeight="1">
      <c r="A22" s="12" t="s">
        <v>30</v>
      </c>
      <c r="B22" s="22">
        <v>116</v>
      </c>
      <c r="C22" s="196">
        <f t="shared" si="1"/>
        <v>798.9959549438609</v>
      </c>
      <c r="D22" s="19">
        <f>B22*J1/62210*30/100</f>
        <v>71.14169426137276</v>
      </c>
      <c r="E22" s="20">
        <f t="shared" si="2"/>
        <v>119.74863673862724</v>
      </c>
      <c r="F22" s="21">
        <f t="shared" si="3"/>
        <v>4.566597</v>
      </c>
      <c r="G22" s="182">
        <f t="shared" si="0"/>
        <v>195.456928</v>
      </c>
      <c r="I22" s="126">
        <f>'Tüm Bloklar'!D175</f>
        <v>190.890331</v>
      </c>
      <c r="J22" s="126">
        <f>'Tüm Bloklar'!E175</f>
        <v>4.566597</v>
      </c>
      <c r="K22" s="126">
        <f>'Tüm Bloklar'!F175</f>
        <v>195.456928</v>
      </c>
    </row>
    <row r="23" spans="1:11" ht="17.25" customHeight="1">
      <c r="A23" s="12" t="s">
        <v>31</v>
      </c>
      <c r="B23" s="22">
        <v>116</v>
      </c>
      <c r="C23" s="196">
        <f t="shared" si="1"/>
        <v>511.9974040407447</v>
      </c>
      <c r="D23" s="19">
        <f>B23*J1/62210*30/100</f>
        <v>71.14169426137276</v>
      </c>
      <c r="E23" s="20">
        <f t="shared" si="2"/>
        <v>76.73504573862722</v>
      </c>
      <c r="F23" s="21">
        <f t="shared" si="3"/>
        <v>4.566597</v>
      </c>
      <c r="G23" s="182">
        <f t="shared" si="0"/>
        <v>152.44333699999999</v>
      </c>
      <c r="I23" s="126">
        <f>'Tüm Bloklar'!D176</f>
        <v>147.87673999999998</v>
      </c>
      <c r="J23" s="126">
        <f>'Tüm Bloklar'!E176</f>
        <v>4.566597</v>
      </c>
      <c r="K23" s="126">
        <f>'Tüm Bloklar'!F176</f>
        <v>152.44333699999999</v>
      </c>
    </row>
    <row r="24" spans="1:11" ht="17.25" customHeight="1">
      <c r="A24" s="12" t="s">
        <v>33</v>
      </c>
      <c r="B24" s="22">
        <v>116</v>
      </c>
      <c r="C24" s="196">
        <f t="shared" si="1"/>
        <v>804.9959257418247</v>
      </c>
      <c r="D24" s="19">
        <f>B24*J1/62210*30/100</f>
        <v>71.14169426137276</v>
      </c>
      <c r="E24" s="20">
        <f t="shared" si="2"/>
        <v>120.64787573862723</v>
      </c>
      <c r="F24" s="21">
        <f t="shared" si="3"/>
        <v>4.566598</v>
      </c>
      <c r="G24" s="182">
        <f t="shared" si="0"/>
        <v>196.356168</v>
      </c>
      <c r="I24" s="126">
        <f>'Tüm Bloklar'!D177</f>
        <v>191.78957</v>
      </c>
      <c r="J24" s="126">
        <f>'Tüm Bloklar'!E177</f>
        <v>4.566598</v>
      </c>
      <c r="K24" s="126">
        <f>'Tüm Bloklar'!F177</f>
        <v>196.356168</v>
      </c>
    </row>
    <row r="25" spans="1:11" ht="17.25" customHeight="1">
      <c r="A25" s="12" t="s">
        <v>35</v>
      </c>
      <c r="B25" s="22">
        <v>116</v>
      </c>
      <c r="C25" s="196">
        <f t="shared" si="1"/>
        <v>675.9965769385651</v>
      </c>
      <c r="D25" s="19">
        <f>B25*J1/62210*30/100</f>
        <v>71.14169426137276</v>
      </c>
      <c r="E25" s="20">
        <f t="shared" si="2"/>
        <v>101.31424073862728</v>
      </c>
      <c r="F25" s="21">
        <f t="shared" si="3"/>
        <v>4.566597</v>
      </c>
      <c r="G25" s="182">
        <f t="shared" si="0"/>
        <v>177.02253200000004</v>
      </c>
      <c r="I25" s="126">
        <f>'Tüm Bloklar'!D178</f>
        <v>172.45593500000004</v>
      </c>
      <c r="J25" s="126">
        <f>'Tüm Bloklar'!E178</f>
        <v>4.566597</v>
      </c>
      <c r="K25" s="126">
        <f>'Tüm Bloklar'!F178</f>
        <v>177.02253200000004</v>
      </c>
    </row>
    <row r="26" spans="1:11" ht="17.25" customHeight="1">
      <c r="A26" s="12" t="s">
        <v>36</v>
      </c>
      <c r="B26" s="22">
        <v>116</v>
      </c>
      <c r="C26" s="196">
        <f t="shared" si="1"/>
        <v>1816.9907957152886</v>
      </c>
      <c r="D26" s="19">
        <f>B26*J1/62210*30/100</f>
        <v>71.14169426137276</v>
      </c>
      <c r="E26" s="20">
        <f t="shared" si="2"/>
        <v>272.3194897386272</v>
      </c>
      <c r="F26" s="21">
        <f t="shared" si="3"/>
        <v>4.566597</v>
      </c>
      <c r="G26" s="182">
        <f t="shared" si="0"/>
        <v>348.027781</v>
      </c>
      <c r="I26" s="126">
        <f>'Tüm Bloklar'!D179</f>
        <v>343.461184</v>
      </c>
      <c r="J26" s="126">
        <f>'Tüm Bloklar'!E179</f>
        <v>4.566597</v>
      </c>
      <c r="K26" s="126">
        <f>'Tüm Bloklar'!F179</f>
        <v>348.02778100000006</v>
      </c>
    </row>
    <row r="27" spans="1:11" ht="17.25" customHeight="1">
      <c r="A27" s="12" t="s">
        <v>38</v>
      </c>
      <c r="B27" s="22">
        <v>116</v>
      </c>
      <c r="C27" s="196">
        <f t="shared" si="1"/>
        <v>1609.9918465553249</v>
      </c>
      <c r="D27" s="19">
        <f>B27*J1/62210*30/100</f>
        <v>71.14169426137276</v>
      </c>
      <c r="E27" s="20">
        <f t="shared" si="2"/>
        <v>241.29575073862725</v>
      </c>
      <c r="F27" s="21">
        <f t="shared" si="3"/>
        <v>4.566598</v>
      </c>
      <c r="G27" s="182">
        <f t="shared" si="0"/>
        <v>317.004043</v>
      </c>
      <c r="I27" s="126">
        <f>'Tüm Bloklar'!D180</f>
        <v>312.437445</v>
      </c>
      <c r="J27" s="126">
        <f>'Tüm Bloklar'!E180</f>
        <v>4.566598</v>
      </c>
      <c r="K27" s="126">
        <f>'Tüm Bloklar'!F180</f>
        <v>317.004043</v>
      </c>
    </row>
    <row r="28" spans="1:11" ht="17.25" customHeight="1">
      <c r="A28" s="12" t="s">
        <v>40</v>
      </c>
      <c r="B28" s="22">
        <v>116</v>
      </c>
      <c r="C28" s="196">
        <f t="shared" si="1"/>
        <v>845.9957139620728</v>
      </c>
      <c r="D28" s="19">
        <f>B28*J1/62210*30/100</f>
        <v>71.14169426137276</v>
      </c>
      <c r="E28" s="20">
        <f t="shared" si="2"/>
        <v>126.79267373862724</v>
      </c>
      <c r="F28" s="21">
        <f t="shared" si="3"/>
        <v>4.566597</v>
      </c>
      <c r="G28" s="182">
        <f t="shared" si="0"/>
        <v>202.500965</v>
      </c>
      <c r="I28" s="126">
        <f>'Tüm Bloklar'!D181</f>
        <v>197.934368</v>
      </c>
      <c r="J28" s="126">
        <f>'Tüm Bloklar'!E181</f>
        <v>4.566597</v>
      </c>
      <c r="K28" s="126">
        <f>'Tüm Bloklar'!F181</f>
        <v>202.500965</v>
      </c>
    </row>
    <row r="29" spans="1:11" ht="17.25" customHeight="1">
      <c r="A29" s="12" t="s">
        <v>41</v>
      </c>
      <c r="B29" s="22">
        <v>116</v>
      </c>
      <c r="C29" s="196">
        <f t="shared" si="1"/>
        <v>1514.9923211534008</v>
      </c>
      <c r="D29" s="19">
        <f>B29*J1/62210*30/100</f>
        <v>71.14169426137276</v>
      </c>
      <c r="E29" s="20">
        <f t="shared" si="2"/>
        <v>227.05780173862723</v>
      </c>
      <c r="F29" s="21">
        <f t="shared" si="3"/>
        <v>4.566597</v>
      </c>
      <c r="G29" s="182">
        <f t="shared" si="0"/>
        <v>302.766093</v>
      </c>
      <c r="I29" s="126">
        <f>'Tüm Bloklar'!D182</f>
        <v>298.199496</v>
      </c>
      <c r="J29" s="126">
        <f>'Tüm Bloklar'!E182</f>
        <v>4.566597</v>
      </c>
      <c r="K29" s="126">
        <f>'Tüm Bloklar'!F182</f>
        <v>302.766093</v>
      </c>
    </row>
    <row r="30" spans="1:11" ht="17.25" customHeight="1">
      <c r="A30" s="12" t="s">
        <v>43</v>
      </c>
      <c r="B30" s="22">
        <v>116</v>
      </c>
      <c r="C30" s="196">
        <f t="shared" si="1"/>
        <v>633.9967880250928</v>
      </c>
      <c r="D30" s="19">
        <f>B30*J1/62210*30/100</f>
        <v>71.14169426137276</v>
      </c>
      <c r="E30" s="20">
        <f t="shared" si="2"/>
        <v>95.01956873862723</v>
      </c>
      <c r="F30" s="21">
        <f t="shared" si="3"/>
        <v>4.566598</v>
      </c>
      <c r="G30" s="182">
        <f t="shared" si="0"/>
        <v>170.727861</v>
      </c>
      <c r="I30" s="126">
        <f>'Tüm Bloklar'!D183</f>
        <v>166.161263</v>
      </c>
      <c r="J30" s="126">
        <f>'Tüm Bloklar'!E183</f>
        <v>4.566598</v>
      </c>
      <c r="K30" s="126">
        <f>'Tüm Bloklar'!F183</f>
        <v>170.727861</v>
      </c>
    </row>
    <row r="31" spans="1:11" ht="17.25" customHeight="1">
      <c r="A31" s="12" t="s">
        <v>45</v>
      </c>
      <c r="B31" s="22">
        <v>116</v>
      </c>
      <c r="C31" s="196">
        <f t="shared" si="1"/>
        <v>1306.9933846447648</v>
      </c>
      <c r="D31" s="19">
        <f>B31*J1/62210*30/100</f>
        <v>71.14169426137276</v>
      </c>
      <c r="E31" s="20">
        <f t="shared" si="2"/>
        <v>195.88419073862724</v>
      </c>
      <c r="F31" s="21">
        <f t="shared" si="3"/>
        <v>4.566597</v>
      </c>
      <c r="G31" s="182">
        <f t="shared" si="0"/>
        <v>271.592482</v>
      </c>
      <c r="I31" s="126">
        <f>'Tüm Bloklar'!D184</f>
        <v>267.025885</v>
      </c>
      <c r="J31" s="126">
        <f>'Tüm Bloklar'!E184</f>
        <v>4.566597</v>
      </c>
      <c r="K31" s="126">
        <f>'Tüm Bloklar'!F184</f>
        <v>271.592482</v>
      </c>
    </row>
    <row r="32" spans="1:11" ht="17.25" customHeight="1">
      <c r="A32" s="12" t="s">
        <v>46</v>
      </c>
      <c r="B32" s="22">
        <v>116</v>
      </c>
      <c r="C32" s="196">
        <f t="shared" si="1"/>
        <v>1287.9934715576487</v>
      </c>
      <c r="D32" s="19">
        <f>B32*J1/62210*30/100</f>
        <v>71.14169426137276</v>
      </c>
      <c r="E32" s="20">
        <f t="shared" si="2"/>
        <v>193.03659973862722</v>
      </c>
      <c r="F32" s="21">
        <f t="shared" si="3"/>
        <v>4.566597</v>
      </c>
      <c r="G32" s="182">
        <f t="shared" si="0"/>
        <v>268.744891</v>
      </c>
      <c r="I32" s="126">
        <f>'Tüm Bloklar'!D185</f>
        <v>264.178294</v>
      </c>
      <c r="J32" s="126">
        <f>'Tüm Bloklar'!E185</f>
        <v>4.566597</v>
      </c>
      <c r="K32" s="126">
        <f>'Tüm Bloklar'!F185</f>
        <v>268.744891</v>
      </c>
    </row>
    <row r="33" spans="1:11" ht="17.25" customHeight="1">
      <c r="A33" s="12" t="s">
        <v>47</v>
      </c>
      <c r="B33" s="22">
        <v>116</v>
      </c>
      <c r="C33" s="196">
        <f t="shared" si="1"/>
        <v>988.9949857308806</v>
      </c>
      <c r="D33" s="19">
        <f>B33*J1/62210*30/100</f>
        <v>71.14169426137276</v>
      </c>
      <c r="E33" s="20">
        <f t="shared" si="2"/>
        <v>148.2245317386272</v>
      </c>
      <c r="F33" s="21">
        <f t="shared" si="3"/>
        <v>4.566598</v>
      </c>
      <c r="G33" s="182">
        <f t="shared" si="0"/>
        <v>223.93282399999998</v>
      </c>
      <c r="I33" s="126">
        <f>'Tüm Bloklar'!D186</f>
        <v>219.36622599999998</v>
      </c>
      <c r="J33" s="126">
        <f>'Tüm Bloklar'!E186</f>
        <v>4.566598</v>
      </c>
      <c r="K33" s="126">
        <f>'Tüm Bloklar'!F186</f>
        <v>223.932824</v>
      </c>
    </row>
    <row r="34" spans="1:11" ht="17.25" customHeight="1">
      <c r="A34" s="12" t="s">
        <v>49</v>
      </c>
      <c r="B34" s="22">
        <v>116</v>
      </c>
      <c r="C34" s="196">
        <f t="shared" si="1"/>
        <v>1114.994352471297</v>
      </c>
      <c r="D34" s="19">
        <f>B34*J1/62210*30/100</f>
        <v>71.14169426137276</v>
      </c>
      <c r="E34" s="20">
        <f t="shared" si="2"/>
        <v>167.10854773862724</v>
      </c>
      <c r="F34" s="21">
        <f t="shared" si="3"/>
        <v>4.566597</v>
      </c>
      <c r="G34" s="182">
        <f t="shared" si="0"/>
        <v>242.81683900000002</v>
      </c>
      <c r="I34" s="126">
        <f>'Tüm Bloklar'!D187</f>
        <v>238.25024200000001</v>
      </c>
      <c r="J34" s="126">
        <f>'Tüm Bloklar'!E187</f>
        <v>4.566597</v>
      </c>
      <c r="K34" s="126">
        <f>'Tüm Bloklar'!F187</f>
        <v>242.81683900000002</v>
      </c>
    </row>
    <row r="35" spans="1:11" ht="17.25" customHeight="1">
      <c r="A35" s="12" t="s">
        <v>51</v>
      </c>
      <c r="B35" s="22">
        <v>116</v>
      </c>
      <c r="C35" s="196">
        <f t="shared" si="1"/>
        <v>979.9950328700729</v>
      </c>
      <c r="D35" s="19">
        <f>B35*J1/62210*30/100</f>
        <v>71.14169426137276</v>
      </c>
      <c r="E35" s="20">
        <f t="shared" si="2"/>
        <v>146.87567373862726</v>
      </c>
      <c r="F35" s="21">
        <f t="shared" si="3"/>
        <v>4.566597</v>
      </c>
      <c r="G35" s="182">
        <f t="shared" si="0"/>
        <v>222.58396500000003</v>
      </c>
      <c r="I35" s="126">
        <f>'Tüm Bloklar'!D188</f>
        <v>218.017368</v>
      </c>
      <c r="J35" s="126">
        <f>'Tüm Bloklar'!E188</f>
        <v>4.566597</v>
      </c>
      <c r="K35" s="126">
        <f>'Tüm Bloklar'!F188</f>
        <v>222.583965</v>
      </c>
    </row>
    <row r="36" spans="1:11" ht="17.25" customHeight="1">
      <c r="A36" s="12" t="s">
        <v>52</v>
      </c>
      <c r="B36" s="22">
        <v>116</v>
      </c>
      <c r="C36" s="196">
        <f t="shared" si="1"/>
        <v>648.9967116838648</v>
      </c>
      <c r="D36" s="19">
        <f>B36*J1/62210*30/100</f>
        <v>71.14169426137276</v>
      </c>
      <c r="E36" s="20">
        <f t="shared" si="2"/>
        <v>97.26766573862723</v>
      </c>
      <c r="F36" s="21">
        <f t="shared" si="3"/>
        <v>4.566598</v>
      </c>
      <c r="G36" s="182">
        <f t="shared" si="0"/>
        <v>172.975958</v>
      </c>
      <c r="I36" s="126">
        <f>'Tüm Bloklar'!D189</f>
        <v>168.40936</v>
      </c>
      <c r="J36" s="126">
        <f>'Tüm Bloklar'!E189</f>
        <v>4.566598</v>
      </c>
      <c r="K36" s="126">
        <f>'Tüm Bloklar'!F189</f>
        <v>172.975958</v>
      </c>
    </row>
    <row r="37" spans="1:11" ht="17.25" customHeight="1">
      <c r="A37" s="12" t="s">
        <v>54</v>
      </c>
      <c r="B37" s="22">
        <v>116</v>
      </c>
      <c r="C37" s="196">
        <f t="shared" si="1"/>
        <v>1035.9947514213686</v>
      </c>
      <c r="D37" s="19">
        <f>B37*J1/62210*30/100</f>
        <v>71.14169426137276</v>
      </c>
      <c r="E37" s="20">
        <f t="shared" si="2"/>
        <v>155.2685697386272</v>
      </c>
      <c r="F37" s="21">
        <f t="shared" si="3"/>
        <v>4.566597</v>
      </c>
      <c r="G37" s="182">
        <f t="shared" si="0"/>
        <v>230.97686099999999</v>
      </c>
      <c r="I37" s="126">
        <f>'Tüm Bloklar'!D190</f>
        <v>226.41026399999998</v>
      </c>
      <c r="J37" s="126">
        <f>'Tüm Bloklar'!E190</f>
        <v>4.566597</v>
      </c>
      <c r="K37" s="126">
        <f>'Tüm Bloklar'!F190</f>
        <v>230.97686099999999</v>
      </c>
    </row>
    <row r="38" spans="1:11" ht="17.25" customHeight="1">
      <c r="A38" s="12" t="s">
        <v>56</v>
      </c>
      <c r="B38" s="22">
        <v>116</v>
      </c>
      <c r="C38" s="196">
        <f t="shared" si="1"/>
        <v>369.99813296516083</v>
      </c>
      <c r="D38" s="19">
        <f>B38*J1/62210*30/100</f>
        <v>71.14169426137276</v>
      </c>
      <c r="E38" s="20">
        <f t="shared" si="2"/>
        <v>55.45306173862724</v>
      </c>
      <c r="F38" s="21">
        <f t="shared" si="3"/>
        <v>4.566598</v>
      </c>
      <c r="G38" s="182">
        <f t="shared" si="0"/>
        <v>131.16135400000002</v>
      </c>
      <c r="I38" s="126">
        <f>'Tüm Bloklar'!D191</f>
        <v>126.594756</v>
      </c>
      <c r="J38" s="126">
        <f>'Tüm Bloklar'!E191</f>
        <v>4.566598</v>
      </c>
      <c r="K38" s="126">
        <f>'Tüm Bloklar'!F191</f>
        <v>131.161354</v>
      </c>
    </row>
    <row r="39" spans="1:11" ht="17.25" customHeight="1">
      <c r="A39" s="12" t="s">
        <v>57</v>
      </c>
      <c r="B39" s="22">
        <v>116</v>
      </c>
      <c r="C39" s="196">
        <f t="shared" si="1"/>
        <v>957.9951443923889</v>
      </c>
      <c r="D39" s="19">
        <f>B39*J1/62210*30/100</f>
        <v>71.14169426137276</v>
      </c>
      <c r="E39" s="20">
        <f t="shared" si="2"/>
        <v>143.57846473862725</v>
      </c>
      <c r="F39" s="21">
        <f t="shared" si="3"/>
        <v>4.566597</v>
      </c>
      <c r="G39" s="182">
        <f t="shared" si="0"/>
        <v>219.28675600000003</v>
      </c>
      <c r="I39" s="126">
        <f>'Tüm Bloklar'!D192</f>
        <v>214.720159</v>
      </c>
      <c r="J39" s="126">
        <f>'Tüm Bloklar'!E192</f>
        <v>4.566597</v>
      </c>
      <c r="K39" s="126">
        <f>'Tüm Bloklar'!F192</f>
        <v>219.286756</v>
      </c>
    </row>
    <row r="40" spans="1:11" ht="17.25" customHeight="1">
      <c r="A40" s="12" t="s">
        <v>59</v>
      </c>
      <c r="B40" s="22">
        <v>116</v>
      </c>
      <c r="C40" s="196">
        <f t="shared" si="1"/>
        <v>1369.9930546704209</v>
      </c>
      <c r="D40" s="19">
        <f>B40*J1/62210*30/100</f>
        <v>71.14169426137276</v>
      </c>
      <c r="E40" s="20">
        <f t="shared" si="2"/>
        <v>205.32619673862723</v>
      </c>
      <c r="F40" s="49">
        <f>J40</f>
        <v>4.566597</v>
      </c>
      <c r="G40" s="182">
        <f t="shared" si="0"/>
        <v>281.034488</v>
      </c>
      <c r="I40" s="126">
        <f>'Tüm Bloklar'!D193</f>
        <v>276.467891</v>
      </c>
      <c r="J40" s="126">
        <f>'Tüm Bloklar'!E193</f>
        <v>4.566597</v>
      </c>
      <c r="K40" s="126">
        <f>'Tüm Bloklar'!F193</f>
        <v>281.034488</v>
      </c>
    </row>
    <row r="41" spans="1:11" ht="17.25" customHeight="1">
      <c r="A41" s="12" t="s">
        <v>60</v>
      </c>
      <c r="B41" s="22">
        <v>116</v>
      </c>
      <c r="C41" s="196">
        <f t="shared" si="1"/>
        <v>963.9951218626286</v>
      </c>
      <c r="D41" s="19">
        <f>B41*J1/62210*30/100</f>
        <v>71.14169426137276</v>
      </c>
      <c r="E41" s="20">
        <f t="shared" si="2"/>
        <v>144.4777047386272</v>
      </c>
      <c r="F41" s="21">
        <f>J41</f>
        <v>4.566598</v>
      </c>
      <c r="G41" s="182">
        <f t="shared" si="0"/>
        <v>220.185997</v>
      </c>
      <c r="I41" s="126">
        <f>'Tüm Bloklar'!D194</f>
        <v>215.619399</v>
      </c>
      <c r="J41" s="126">
        <f>'Tüm Bloklar'!E194</f>
        <v>4.566598</v>
      </c>
      <c r="K41" s="126">
        <f>'Tüm Bloklar'!F194</f>
        <v>220.185997</v>
      </c>
    </row>
    <row r="42" spans="1:11" ht="17.25" customHeight="1">
      <c r="A42" s="12" t="s">
        <v>61</v>
      </c>
      <c r="B42" s="22">
        <v>116</v>
      </c>
      <c r="C42" s="196">
        <f t="shared" si="1"/>
        <v>836.9957611012647</v>
      </c>
      <c r="D42" s="19">
        <f>B42*J1/62210*30/100</f>
        <v>71.14169426137276</v>
      </c>
      <c r="E42" s="20">
        <f t="shared" si="2"/>
        <v>125.44381573862724</v>
      </c>
      <c r="F42" s="21">
        <f>J42</f>
        <v>4.566597</v>
      </c>
      <c r="G42" s="182">
        <f t="shared" si="0"/>
        <v>201.152107</v>
      </c>
      <c r="I42" s="126">
        <f>'Tüm Bloklar'!D195</f>
        <v>196.58551</v>
      </c>
      <c r="J42" s="126">
        <f>'Tüm Bloklar'!E195</f>
        <v>4.566597</v>
      </c>
      <c r="K42" s="126">
        <f>'Tüm Bloklar'!F195</f>
        <v>201.152107</v>
      </c>
    </row>
    <row r="43" spans="1:11" ht="17.25" customHeight="1" thickBot="1">
      <c r="A43" s="23" t="s">
        <v>62</v>
      </c>
      <c r="B43" s="24">
        <v>116</v>
      </c>
      <c r="C43" s="196">
        <f t="shared" si="1"/>
        <v>1070.9945755159288</v>
      </c>
      <c r="D43" s="19">
        <f>B43*J1/62210*30/100</f>
        <v>71.14169426137276</v>
      </c>
      <c r="E43" s="50">
        <f t="shared" si="2"/>
        <v>160.51412973862722</v>
      </c>
      <c r="F43" s="21">
        <f>J43</f>
        <v>4.566597</v>
      </c>
      <c r="G43" s="187">
        <f t="shared" si="0"/>
        <v>236.222421</v>
      </c>
      <c r="I43" s="126">
        <f>'Tüm Bloklar'!D196</f>
        <v>231.655824</v>
      </c>
      <c r="J43" s="126">
        <f>'Tüm Bloklar'!E196</f>
        <v>4.566597</v>
      </c>
      <c r="K43" s="126">
        <f>'Tüm Bloklar'!F196</f>
        <v>236.222421</v>
      </c>
    </row>
    <row r="44" spans="1:11" ht="17.25" customHeight="1" thickBot="1">
      <c r="A44" s="252" t="s">
        <v>523</v>
      </c>
      <c r="B44" s="252"/>
      <c r="C44" s="26">
        <f>SUM(C4:C43)</f>
        <v>42053.84299804918</v>
      </c>
      <c r="D44" s="27">
        <f>SUM(D4:D43)</f>
        <v>2821.136151744093</v>
      </c>
      <c r="E44" s="27">
        <f>SUM(E4:E43)</f>
        <v>6302.773296255908</v>
      </c>
      <c r="F44" s="27">
        <f>SUM(F4:F43)</f>
        <v>182.66389400000003</v>
      </c>
      <c r="G44" s="184">
        <f>SUM(G4:G43)</f>
        <v>9306.573342000002</v>
      </c>
      <c r="I44" s="28">
        <f>SUM(I4:I43)</f>
        <v>9123.909448</v>
      </c>
      <c r="J44" s="28">
        <f>SUM(J4:J43)</f>
        <v>182.66389400000003</v>
      </c>
      <c r="K44" s="28">
        <f>SUM(K4:K43)</f>
        <v>9306.573342000002</v>
      </c>
    </row>
    <row r="45" spans="1:11" ht="15.75">
      <c r="A45" s="29"/>
      <c r="B45" s="29"/>
      <c r="C45" s="51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254" t="s">
        <v>524</v>
      </c>
      <c r="E46" s="259" t="s">
        <v>525</v>
      </c>
      <c r="F46" s="236" t="s">
        <v>526</v>
      </c>
      <c r="G46" s="34"/>
    </row>
    <row r="47" spans="4:7" ht="15.75" customHeight="1" hidden="1" thickBot="1">
      <c r="D47" s="255"/>
      <c r="E47" s="260"/>
      <c r="F47" s="237"/>
      <c r="G47" s="34"/>
    </row>
    <row r="48" spans="1:7" ht="15.75" hidden="1">
      <c r="A48" s="240" t="s">
        <v>527</v>
      </c>
      <c r="B48" s="241"/>
      <c r="C48" s="241"/>
      <c r="D48" s="35">
        <f>SUM(G4:G5)</f>
        <v>354.392388</v>
      </c>
      <c r="E48" s="36">
        <v>2</v>
      </c>
      <c r="F48" s="35">
        <f>D48/E48</f>
        <v>177.196194</v>
      </c>
      <c r="G48" s="33"/>
    </row>
    <row r="49" spans="1:7" ht="15.75" hidden="1">
      <c r="A49" s="243" t="s">
        <v>528</v>
      </c>
      <c r="B49" s="244"/>
      <c r="C49" s="244"/>
      <c r="D49" s="37">
        <f>G97-D103-D101</f>
        <v>17359.220207</v>
      </c>
      <c r="E49" s="38">
        <v>74</v>
      </c>
      <c r="F49" s="37">
        <f>D49/E49</f>
        <v>234.58405685135133</v>
      </c>
      <c r="G49" s="33"/>
    </row>
    <row r="50" spans="1:7" ht="16.5" hidden="1" thickBot="1">
      <c r="A50" s="246" t="s">
        <v>529</v>
      </c>
      <c r="B50" s="247"/>
      <c r="C50" s="247"/>
      <c r="D50" s="39">
        <f>SUM(G92:G95)</f>
        <v>2669.303122</v>
      </c>
      <c r="E50" s="40">
        <v>4</v>
      </c>
      <c r="F50" s="39">
        <f>D50/E50</f>
        <v>667.3257805</v>
      </c>
      <c r="G50" s="33"/>
    </row>
    <row r="51" spans="2:6" ht="16.5" hidden="1" thickBot="1">
      <c r="B51" s="251"/>
      <c r="C51" s="251"/>
      <c r="D51" s="41">
        <f>SUM(D48:D50)</f>
        <v>20382.915717</v>
      </c>
      <c r="E51" s="41">
        <f>SUM(E48:E50)</f>
        <v>80</v>
      </c>
      <c r="F51" s="39">
        <f>D51/E51</f>
        <v>254.7864464625</v>
      </c>
    </row>
    <row r="52" spans="1:11" ht="6.75" customHeight="1" thickBot="1">
      <c r="A52" s="29"/>
      <c r="B52" s="29"/>
      <c r="C52" s="51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263" t="s">
        <v>672</v>
      </c>
      <c r="B53" s="264"/>
      <c r="C53" s="264"/>
      <c r="D53" s="264"/>
      <c r="E53" s="264"/>
      <c r="F53" s="264"/>
      <c r="G53" s="265"/>
      <c r="J53" s="4"/>
    </row>
    <row r="54" spans="1:11" s="8" customFormat="1" ht="24" customHeight="1" thickBot="1">
      <c r="A54" s="229" t="s">
        <v>516</v>
      </c>
      <c r="B54" s="5" t="s">
        <v>517</v>
      </c>
      <c r="C54" s="230" t="s">
        <v>533</v>
      </c>
      <c r="D54" s="6" t="s">
        <v>518</v>
      </c>
      <c r="E54" s="7" t="s">
        <v>519</v>
      </c>
      <c r="F54" s="123" t="s">
        <v>660</v>
      </c>
      <c r="G54" s="191" t="s">
        <v>662</v>
      </c>
      <c r="I54" s="232" t="s">
        <v>0</v>
      </c>
      <c r="J54" s="232" t="s">
        <v>1</v>
      </c>
      <c r="K54" s="232" t="s">
        <v>2</v>
      </c>
    </row>
    <row r="55" spans="1:11" s="8" customFormat="1" ht="21.75" customHeight="1" thickBot="1">
      <c r="A55" s="229"/>
      <c r="B55" s="9" t="s">
        <v>520</v>
      </c>
      <c r="C55" s="231"/>
      <c r="D55" s="10" t="s">
        <v>521</v>
      </c>
      <c r="E55" s="11" t="s">
        <v>522</v>
      </c>
      <c r="F55" s="124" t="s">
        <v>661</v>
      </c>
      <c r="G55" s="192" t="s">
        <v>663</v>
      </c>
      <c r="I55" s="233"/>
      <c r="J55" s="233"/>
      <c r="K55" s="233"/>
    </row>
    <row r="56" spans="1:11" ht="17.25" customHeight="1">
      <c r="A56" s="52" t="s">
        <v>64</v>
      </c>
      <c r="B56" s="22">
        <v>116</v>
      </c>
      <c r="C56" s="196">
        <f>E56*6.672276</f>
        <v>1294.9934430488365</v>
      </c>
      <c r="D56" s="19">
        <f>B56*J1/62210*30/100</f>
        <v>71.14169426137276</v>
      </c>
      <c r="E56" s="20">
        <f t="shared" si="2"/>
        <v>194.0857127386272</v>
      </c>
      <c r="F56" s="17">
        <f>J56</f>
        <v>4.566598</v>
      </c>
      <c r="G56" s="188">
        <f aca="true" t="shared" si="4" ref="G56:G95">D56+E56+F56</f>
        <v>269.79400499999997</v>
      </c>
      <c r="I56" s="3">
        <f>'Tüm Bloklar'!D197</f>
        <v>265.22740699999997</v>
      </c>
      <c r="J56" s="3">
        <f>'Tüm Bloklar'!E197</f>
        <v>4.566598</v>
      </c>
      <c r="K56" s="3">
        <f>'Tüm Bloklar'!F197</f>
        <v>269.79400499999997</v>
      </c>
    </row>
    <row r="57" spans="1:11" ht="17.25" customHeight="1">
      <c r="A57" s="52" t="s">
        <v>66</v>
      </c>
      <c r="B57" s="22">
        <v>116</v>
      </c>
      <c r="C57" s="196">
        <f aca="true" t="shared" si="5" ref="C57:C95">E57*6.672276</f>
        <v>800.9959496580328</v>
      </c>
      <c r="D57" s="19">
        <f>B57*J1/62210*30/100</f>
        <v>71.14169426137276</v>
      </c>
      <c r="E57" s="20">
        <f t="shared" si="2"/>
        <v>120.04838373862724</v>
      </c>
      <c r="F57" s="21">
        <f>J57</f>
        <v>4.566597</v>
      </c>
      <c r="G57" s="188">
        <f t="shared" si="4"/>
        <v>195.756675</v>
      </c>
      <c r="I57" s="3">
        <f>'Tüm Bloklar'!D198</f>
        <v>191.190078</v>
      </c>
      <c r="J57" s="3">
        <f>'Tüm Bloklar'!E198</f>
        <v>4.566597</v>
      </c>
      <c r="K57" s="3">
        <f>'Tüm Bloklar'!F198</f>
        <v>195.756675</v>
      </c>
    </row>
    <row r="58" spans="1:11" ht="17.25" customHeight="1">
      <c r="A58" s="52" t="s">
        <v>68</v>
      </c>
      <c r="B58" s="22">
        <v>116</v>
      </c>
      <c r="C58" s="196">
        <f t="shared" si="5"/>
        <v>1173.9940530854371</v>
      </c>
      <c r="D58" s="19">
        <f>B58*J1/62210*30/100</f>
        <v>71.14169426137276</v>
      </c>
      <c r="E58" s="20">
        <f t="shared" si="2"/>
        <v>175.9510627386273</v>
      </c>
      <c r="F58" s="21">
        <f aca="true" t="shared" si="6" ref="F58:F91">J58</f>
        <v>4.566597</v>
      </c>
      <c r="G58" s="188">
        <f t="shared" si="4"/>
        <v>251.65935400000006</v>
      </c>
      <c r="I58" s="3">
        <f>'Tüm Bloklar'!D199</f>
        <v>247.09275700000003</v>
      </c>
      <c r="J58" s="3">
        <f>'Tüm Bloklar'!E199</f>
        <v>4.566597</v>
      </c>
      <c r="K58" s="3">
        <f>'Tüm Bloklar'!F199</f>
        <v>251.65935400000004</v>
      </c>
    </row>
    <row r="59" spans="1:11" ht="17.25" customHeight="1">
      <c r="A59" s="52" t="s">
        <v>69</v>
      </c>
      <c r="B59" s="22">
        <v>116</v>
      </c>
      <c r="C59" s="196">
        <f t="shared" si="5"/>
        <v>955.9951563504931</v>
      </c>
      <c r="D59" s="19">
        <f>B59*J1/62210*30/100</f>
        <v>71.14169426137276</v>
      </c>
      <c r="E59" s="20">
        <f t="shared" si="2"/>
        <v>143.27871873862728</v>
      </c>
      <c r="F59" s="21">
        <f t="shared" si="6"/>
        <v>4.566598</v>
      </c>
      <c r="G59" s="188">
        <f t="shared" si="4"/>
        <v>218.98701100000005</v>
      </c>
      <c r="I59" s="3">
        <f>'Tüm Bloklar'!D200</f>
        <v>214.42041300000002</v>
      </c>
      <c r="J59" s="3">
        <f>'Tüm Bloklar'!E200</f>
        <v>4.566598</v>
      </c>
      <c r="K59" s="3">
        <f>'Tüm Bloklar'!F200</f>
        <v>218.987011</v>
      </c>
    </row>
    <row r="60" spans="1:11" ht="17.25" customHeight="1">
      <c r="A60" s="52" t="s">
        <v>71</v>
      </c>
      <c r="B60" s="22">
        <v>116</v>
      </c>
      <c r="C60" s="196">
        <f t="shared" si="5"/>
        <v>880.9955447289088</v>
      </c>
      <c r="D60" s="19">
        <f>B60*J1/62210*30/100</f>
        <v>71.14169426137276</v>
      </c>
      <c r="E60" s="20">
        <f t="shared" si="2"/>
        <v>132.03823473862724</v>
      </c>
      <c r="F60" s="21">
        <f t="shared" si="6"/>
        <v>4.566597</v>
      </c>
      <c r="G60" s="188">
        <f t="shared" si="4"/>
        <v>207.74652600000002</v>
      </c>
      <c r="I60" s="3">
        <f>'Tüm Bloklar'!D201</f>
        <v>203.179929</v>
      </c>
      <c r="J60" s="3">
        <f>'Tüm Bloklar'!E201</f>
        <v>4.566597</v>
      </c>
      <c r="K60" s="3">
        <f>'Tüm Bloklar'!F201</f>
        <v>207.746526</v>
      </c>
    </row>
    <row r="61" spans="1:11" ht="17.25" customHeight="1">
      <c r="A61" s="52" t="s">
        <v>73</v>
      </c>
      <c r="B61" s="22">
        <v>116</v>
      </c>
      <c r="C61" s="196">
        <f t="shared" si="5"/>
        <v>752.9961899465969</v>
      </c>
      <c r="D61" s="19">
        <f>B61*J1/62210*30/100</f>
        <v>71.14169426137276</v>
      </c>
      <c r="E61" s="20">
        <f t="shared" si="2"/>
        <v>112.85447273862725</v>
      </c>
      <c r="F61" s="21">
        <f t="shared" si="6"/>
        <v>4.566597</v>
      </c>
      <c r="G61" s="188">
        <f t="shared" si="4"/>
        <v>188.56276400000002</v>
      </c>
      <c r="I61" s="3">
        <f>'Tüm Bloklar'!D202</f>
        <v>183.996167</v>
      </c>
      <c r="J61" s="3">
        <f>'Tüm Bloklar'!E202</f>
        <v>4.566597</v>
      </c>
      <c r="K61" s="3">
        <f>'Tüm Bloklar'!F202</f>
        <v>188.56276400000002</v>
      </c>
    </row>
    <row r="62" spans="1:11" ht="17.25" customHeight="1">
      <c r="A62" s="52" t="s">
        <v>75</v>
      </c>
      <c r="B62" s="22">
        <v>116</v>
      </c>
      <c r="C62" s="196">
        <f t="shared" si="5"/>
        <v>1419.9928090960286</v>
      </c>
      <c r="D62" s="19">
        <f>B62*J1/62210*30/100</f>
        <v>71.14169426137276</v>
      </c>
      <c r="E62" s="20">
        <f t="shared" si="2"/>
        <v>212.8198547386272</v>
      </c>
      <c r="F62" s="21">
        <f t="shared" si="6"/>
        <v>4.566598</v>
      </c>
      <c r="G62" s="188">
        <f t="shared" si="4"/>
        <v>288.528147</v>
      </c>
      <c r="I62" s="3">
        <f>'Tüm Bloklar'!D203</f>
        <v>283.961549</v>
      </c>
      <c r="J62" s="3">
        <f>'Tüm Bloklar'!E203</f>
        <v>4.566598</v>
      </c>
      <c r="K62" s="3">
        <f>'Tüm Bloklar'!F203</f>
        <v>288.528147</v>
      </c>
    </row>
    <row r="63" spans="1:11" ht="17.25" customHeight="1">
      <c r="A63" s="52" t="s">
        <v>76</v>
      </c>
      <c r="B63" s="22">
        <v>116</v>
      </c>
      <c r="C63" s="196">
        <f t="shared" si="5"/>
        <v>1390.9929557994328</v>
      </c>
      <c r="D63" s="19">
        <f>B63*J1/62210*30/100</f>
        <v>71.14169426137276</v>
      </c>
      <c r="E63" s="20">
        <f t="shared" si="2"/>
        <v>208.47353373862722</v>
      </c>
      <c r="F63" s="21">
        <f t="shared" si="6"/>
        <v>4.566597</v>
      </c>
      <c r="G63" s="188">
        <f t="shared" si="4"/>
        <v>284.181825</v>
      </c>
      <c r="I63" s="3">
        <f>'Tüm Bloklar'!D204</f>
        <v>279.615228</v>
      </c>
      <c r="J63" s="3">
        <f>'Tüm Bloklar'!E204</f>
        <v>4.566597</v>
      </c>
      <c r="K63" s="3">
        <f>'Tüm Bloklar'!F204</f>
        <v>284.181825</v>
      </c>
    </row>
    <row r="64" spans="1:11" ht="17.25" customHeight="1">
      <c r="A64" s="52" t="s">
        <v>78</v>
      </c>
      <c r="B64" s="22">
        <v>116</v>
      </c>
      <c r="C64" s="196">
        <f t="shared" si="5"/>
        <v>1730.9912298464487</v>
      </c>
      <c r="D64" s="19">
        <f>B64*J1/62210*30/100</f>
        <v>71.14169426137276</v>
      </c>
      <c r="E64" s="20">
        <f t="shared" si="2"/>
        <v>259.4303997386272</v>
      </c>
      <c r="F64" s="21">
        <f t="shared" si="6"/>
        <v>4.566597</v>
      </c>
      <c r="G64" s="188">
        <f t="shared" si="4"/>
        <v>335.138691</v>
      </c>
      <c r="I64" s="3">
        <f>'Tüm Bloklar'!D205</f>
        <v>330.572094</v>
      </c>
      <c r="J64" s="3">
        <f>'Tüm Bloklar'!E205</f>
        <v>4.566597</v>
      </c>
      <c r="K64" s="3">
        <f>'Tüm Bloklar'!F205</f>
        <v>335.138691</v>
      </c>
    </row>
    <row r="65" spans="1:11" ht="17.25" customHeight="1">
      <c r="A65" s="52" t="s">
        <v>80</v>
      </c>
      <c r="B65" s="22">
        <v>116</v>
      </c>
      <c r="C65" s="196">
        <f t="shared" si="5"/>
        <v>1231.993759678629</v>
      </c>
      <c r="D65" s="19">
        <f>B65*J1/62210*30/100</f>
        <v>71.14169426137276</v>
      </c>
      <c r="E65" s="20">
        <f t="shared" si="2"/>
        <v>184.64370473862726</v>
      </c>
      <c r="F65" s="21">
        <f t="shared" si="6"/>
        <v>4.566598</v>
      </c>
      <c r="G65" s="188">
        <f t="shared" si="4"/>
        <v>260.35199700000004</v>
      </c>
      <c r="I65" s="3">
        <f>'Tüm Bloklar'!D206</f>
        <v>255.785399</v>
      </c>
      <c r="J65" s="3">
        <f>'Tüm Bloklar'!E206</f>
        <v>4.566598</v>
      </c>
      <c r="K65" s="3">
        <f>'Tüm Bloklar'!F206</f>
        <v>260.351997</v>
      </c>
    </row>
    <row r="66" spans="1:11" ht="17.25" customHeight="1">
      <c r="A66" s="52" t="s">
        <v>82</v>
      </c>
      <c r="B66" s="22">
        <v>116</v>
      </c>
      <c r="C66" s="196">
        <f t="shared" si="5"/>
        <v>144.99926473902872</v>
      </c>
      <c r="D66" s="19">
        <f>B66*J1/62210*30/100</f>
        <v>71.14169426137276</v>
      </c>
      <c r="E66" s="20">
        <f t="shared" si="2"/>
        <v>21.731604738627226</v>
      </c>
      <c r="F66" s="21">
        <f t="shared" si="6"/>
        <v>4.566597</v>
      </c>
      <c r="G66" s="188">
        <f t="shared" si="4"/>
        <v>97.43989599999999</v>
      </c>
      <c r="I66" s="3">
        <f>'Tüm Bloklar'!D207</f>
        <v>92.87329899999999</v>
      </c>
      <c r="J66" s="3">
        <f>'Tüm Bloklar'!E207</f>
        <v>4.566597</v>
      </c>
      <c r="K66" s="3">
        <f>'Tüm Bloklar'!F207</f>
        <v>97.43989599999999</v>
      </c>
    </row>
    <row r="67" spans="1:11" ht="17.25" customHeight="1">
      <c r="A67" s="52" t="s">
        <v>84</v>
      </c>
      <c r="B67" s="22">
        <v>116</v>
      </c>
      <c r="C67" s="196">
        <f t="shared" si="5"/>
        <v>648.9967183561407</v>
      </c>
      <c r="D67" s="19">
        <f>B67*J1/62210*30/100</f>
        <v>71.14169426137276</v>
      </c>
      <c r="E67" s="20">
        <f t="shared" si="2"/>
        <v>97.26766673862723</v>
      </c>
      <c r="F67" s="21">
        <f t="shared" si="6"/>
        <v>4.566598</v>
      </c>
      <c r="G67" s="188">
        <f t="shared" si="4"/>
        <v>172.975959</v>
      </c>
      <c r="I67" s="3">
        <f>'Tüm Bloklar'!D208</f>
        <v>168.409361</v>
      </c>
      <c r="J67" s="3">
        <f>'Tüm Bloklar'!E208</f>
        <v>4.566598</v>
      </c>
      <c r="K67" s="3">
        <f>'Tüm Bloklar'!F208</f>
        <v>172.97595900000002</v>
      </c>
    </row>
    <row r="68" spans="1:11" ht="17.25" customHeight="1">
      <c r="A68" s="52" t="s">
        <v>86</v>
      </c>
      <c r="B68" s="22">
        <v>116</v>
      </c>
      <c r="C68" s="196">
        <f t="shared" si="5"/>
        <v>768.9961009540408</v>
      </c>
      <c r="D68" s="19">
        <f>B68*J1/62210*30/100</f>
        <v>71.14169426137276</v>
      </c>
      <c r="E68" s="20">
        <f t="shared" si="2"/>
        <v>115.25244173862724</v>
      </c>
      <c r="F68" s="21">
        <f t="shared" si="6"/>
        <v>4.566597</v>
      </c>
      <c r="G68" s="188">
        <f t="shared" si="4"/>
        <v>190.960733</v>
      </c>
      <c r="I68" s="3">
        <f>'Tüm Bloklar'!D209</f>
        <v>186.394136</v>
      </c>
      <c r="J68" s="3">
        <f>'Tüm Bloklar'!E209</f>
        <v>4.566597</v>
      </c>
      <c r="K68" s="3">
        <f>'Tüm Bloklar'!F209</f>
        <v>190.960733</v>
      </c>
    </row>
    <row r="69" spans="1:11" ht="17.25" customHeight="1">
      <c r="A69" s="52" t="s">
        <v>88</v>
      </c>
      <c r="B69" s="22">
        <v>116</v>
      </c>
      <c r="C69" s="196">
        <f t="shared" si="5"/>
        <v>914.9953614579688</v>
      </c>
      <c r="D69" s="19">
        <f>B69*J1/62210*30/100</f>
        <v>71.14169426137276</v>
      </c>
      <c r="E69" s="20">
        <f t="shared" si="2"/>
        <v>137.13391973862724</v>
      </c>
      <c r="F69" s="21">
        <f t="shared" si="6"/>
        <v>4.566597</v>
      </c>
      <c r="G69" s="188">
        <f t="shared" si="4"/>
        <v>212.84221100000002</v>
      </c>
      <c r="I69" s="3">
        <f>'Tüm Bloklar'!D210</f>
        <v>208.275614</v>
      </c>
      <c r="J69" s="3">
        <f>'Tüm Bloklar'!E210</f>
        <v>4.566597</v>
      </c>
      <c r="K69" s="3">
        <f>'Tüm Bloklar'!F210</f>
        <v>212.842211</v>
      </c>
    </row>
    <row r="70" spans="1:11" ht="17.25" customHeight="1">
      <c r="A70" s="52" t="s">
        <v>90</v>
      </c>
      <c r="B70" s="22">
        <v>116</v>
      </c>
      <c r="C70" s="196">
        <f t="shared" si="5"/>
        <v>1052.994676466589</v>
      </c>
      <c r="D70" s="19">
        <f>B70*J1/62210*30/100</f>
        <v>71.14169426137276</v>
      </c>
      <c r="E70" s="20">
        <f t="shared" si="2"/>
        <v>157.81641473862726</v>
      </c>
      <c r="F70" s="21">
        <f t="shared" si="6"/>
        <v>4.566598</v>
      </c>
      <c r="G70" s="188">
        <f t="shared" si="4"/>
        <v>233.52470700000003</v>
      </c>
      <c r="I70" s="3">
        <f>'Tüm Bloklar'!D211</f>
        <v>228.958109</v>
      </c>
      <c r="J70" s="3">
        <f>'Tüm Bloklar'!E211</f>
        <v>4.566598</v>
      </c>
      <c r="K70" s="3">
        <f>'Tüm Bloklar'!F211</f>
        <v>233.52470700000003</v>
      </c>
    </row>
    <row r="71" spans="1:11" ht="17.25" customHeight="1">
      <c r="A71" s="52" t="s">
        <v>92</v>
      </c>
      <c r="B71" s="22">
        <v>116</v>
      </c>
      <c r="C71" s="196">
        <f t="shared" si="5"/>
        <v>1204.9938944239289</v>
      </c>
      <c r="D71" s="19">
        <f>B71*J1/62210*30/100</f>
        <v>71.14169426137276</v>
      </c>
      <c r="E71" s="20">
        <f t="shared" si="2"/>
        <v>180.59712973862725</v>
      </c>
      <c r="F71" s="21">
        <f t="shared" si="6"/>
        <v>4.566597</v>
      </c>
      <c r="G71" s="188">
        <f t="shared" si="4"/>
        <v>256.305421</v>
      </c>
      <c r="I71" s="3">
        <f>'Tüm Bloklar'!D212</f>
        <v>251.738824</v>
      </c>
      <c r="J71" s="3">
        <f>'Tüm Bloklar'!E212</f>
        <v>4.566597</v>
      </c>
      <c r="K71" s="3">
        <f>'Tüm Bloklar'!F212</f>
        <v>256.305421</v>
      </c>
    </row>
    <row r="72" spans="1:11" ht="17.25" customHeight="1">
      <c r="A72" s="52" t="s">
        <v>94</v>
      </c>
      <c r="B72" s="22">
        <v>116</v>
      </c>
      <c r="C72" s="196">
        <f t="shared" si="5"/>
        <v>1115.9943464922449</v>
      </c>
      <c r="D72" s="19">
        <f>B72*J1/62210*30/100</f>
        <v>71.14169426137276</v>
      </c>
      <c r="E72" s="20">
        <f t="shared" si="2"/>
        <v>167.25842073862725</v>
      </c>
      <c r="F72" s="21">
        <f t="shared" si="6"/>
        <v>4.566597</v>
      </c>
      <c r="G72" s="188">
        <f t="shared" si="4"/>
        <v>242.96671200000003</v>
      </c>
      <c r="I72" s="3">
        <f>'Tüm Bloklar'!D213</f>
        <v>238.400115</v>
      </c>
      <c r="J72" s="3">
        <f>'Tüm Bloklar'!E213</f>
        <v>4.566597</v>
      </c>
      <c r="K72" s="3">
        <f>'Tüm Bloklar'!F213</f>
        <v>242.966712</v>
      </c>
    </row>
    <row r="73" spans="1:11" ht="17.25" customHeight="1">
      <c r="A73" s="52" t="s">
        <v>96</v>
      </c>
      <c r="B73" s="22">
        <v>116</v>
      </c>
      <c r="C73" s="196">
        <f t="shared" si="5"/>
        <v>598.9969639305328</v>
      </c>
      <c r="D73" s="19">
        <f>B73*J1/62210*30/100</f>
        <v>71.14169426137276</v>
      </c>
      <c r="E73" s="20">
        <f t="shared" si="2"/>
        <v>89.77400873862724</v>
      </c>
      <c r="F73" s="21">
        <f t="shared" si="6"/>
        <v>4.566598</v>
      </c>
      <c r="G73" s="188">
        <f t="shared" si="4"/>
        <v>165.482301</v>
      </c>
      <c r="I73" s="3">
        <f>'Tüm Bloklar'!D214</f>
        <v>160.915703</v>
      </c>
      <c r="J73" s="3">
        <f>'Tüm Bloklar'!E214</f>
        <v>4.566598</v>
      </c>
      <c r="K73" s="3">
        <f>'Tüm Bloklar'!F214</f>
        <v>165.482301</v>
      </c>
    </row>
    <row r="74" spans="1:11" ht="17.25" customHeight="1">
      <c r="A74" s="52" t="s">
        <v>98</v>
      </c>
      <c r="B74" s="22">
        <v>116</v>
      </c>
      <c r="C74" s="196">
        <f t="shared" si="5"/>
        <v>1067.9945934530847</v>
      </c>
      <c r="D74" s="19">
        <f>B74*J1/62210*30/100</f>
        <v>71.14169426137276</v>
      </c>
      <c r="E74" s="20">
        <f t="shared" si="2"/>
        <v>160.06451073862723</v>
      </c>
      <c r="F74" s="21">
        <f t="shared" si="6"/>
        <v>4.566597</v>
      </c>
      <c r="G74" s="188">
        <f t="shared" si="4"/>
        <v>235.772802</v>
      </c>
      <c r="I74" s="3">
        <f>'Tüm Bloklar'!D215</f>
        <v>231.206205</v>
      </c>
      <c r="J74" s="3">
        <f>'Tüm Bloklar'!E215</f>
        <v>4.566597</v>
      </c>
      <c r="K74" s="3">
        <f>'Tüm Bloklar'!F215</f>
        <v>235.772802</v>
      </c>
    </row>
    <row r="75" spans="1:11" ht="17.25" customHeight="1">
      <c r="A75" s="52" t="s">
        <v>100</v>
      </c>
      <c r="B75" s="22">
        <v>116</v>
      </c>
      <c r="C75" s="196">
        <f t="shared" si="5"/>
        <v>1149.9941698935809</v>
      </c>
      <c r="D75" s="19">
        <f>B75*J1/62210*30/100</f>
        <v>71.14169426137276</v>
      </c>
      <c r="E75" s="20">
        <f t="shared" si="2"/>
        <v>172.35410673862725</v>
      </c>
      <c r="F75" s="21">
        <f t="shared" si="6"/>
        <v>4.566597</v>
      </c>
      <c r="G75" s="188">
        <f t="shared" si="4"/>
        <v>248.06239800000003</v>
      </c>
      <c r="I75" s="3">
        <f>'Tüm Bloklar'!D216</f>
        <v>243.495801</v>
      </c>
      <c r="J75" s="3">
        <f>'Tüm Bloklar'!E216</f>
        <v>4.566597</v>
      </c>
      <c r="K75" s="3">
        <f>'Tüm Bloklar'!F216</f>
        <v>248.062398</v>
      </c>
    </row>
    <row r="76" spans="1:11" ht="17.25" customHeight="1">
      <c r="A76" s="52" t="s">
        <v>102</v>
      </c>
      <c r="B76" s="22">
        <v>116</v>
      </c>
      <c r="C76" s="196">
        <f t="shared" si="5"/>
        <v>1309.9933667076086</v>
      </c>
      <c r="D76" s="19">
        <f>B76*J1/62210*30/100</f>
        <v>71.14169426137276</v>
      </c>
      <c r="E76" s="20">
        <f t="shared" si="2"/>
        <v>196.33380973862722</v>
      </c>
      <c r="F76" s="21">
        <f t="shared" si="6"/>
        <v>4.566598</v>
      </c>
      <c r="G76" s="188">
        <f t="shared" si="4"/>
        <v>272.042102</v>
      </c>
      <c r="I76" s="3">
        <f>'Tüm Bloklar'!D217</f>
        <v>267.475504</v>
      </c>
      <c r="J76" s="3">
        <f>'Tüm Bloklar'!E217</f>
        <v>4.566598</v>
      </c>
      <c r="K76" s="3">
        <f>'Tüm Bloklar'!F217</f>
        <v>272.042102</v>
      </c>
    </row>
    <row r="77" spans="1:11" ht="17.25" customHeight="1">
      <c r="A77" s="52" t="s">
        <v>104</v>
      </c>
      <c r="B77" s="22">
        <v>116</v>
      </c>
      <c r="C77" s="196">
        <f t="shared" si="5"/>
        <v>1214.9938479779605</v>
      </c>
      <c r="D77" s="19">
        <f>B77*J1/62210*30/100</f>
        <v>71.14169426137276</v>
      </c>
      <c r="E77" s="20">
        <f t="shared" si="2"/>
        <v>182.0958617386272</v>
      </c>
      <c r="F77" s="21">
        <f t="shared" si="6"/>
        <v>4.566597</v>
      </c>
      <c r="G77" s="188">
        <f t="shared" si="4"/>
        <v>257.804153</v>
      </c>
      <c r="I77" s="3">
        <f>'Tüm Bloklar'!D218</f>
        <v>253.23755599999998</v>
      </c>
      <c r="J77" s="3">
        <f>'Tüm Bloklar'!E218</f>
        <v>4.566597</v>
      </c>
      <c r="K77" s="3">
        <f>'Tüm Bloklar'!F218</f>
        <v>257.804153</v>
      </c>
    </row>
    <row r="78" spans="1:11" ht="17.25" customHeight="1">
      <c r="A78" s="52" t="s">
        <v>106</v>
      </c>
      <c r="B78" s="22">
        <v>116</v>
      </c>
      <c r="C78" s="196">
        <f t="shared" si="5"/>
        <v>1546.9921631851166</v>
      </c>
      <c r="D78" s="19">
        <f>B78*J1/62210*30/100</f>
        <v>71.14169426137276</v>
      </c>
      <c r="E78" s="20">
        <f t="shared" si="2"/>
        <v>231.8537427386272</v>
      </c>
      <c r="F78" s="21">
        <f t="shared" si="6"/>
        <v>4.566597</v>
      </c>
      <c r="G78" s="188">
        <f t="shared" si="4"/>
        <v>307.562034</v>
      </c>
      <c r="I78" s="3">
        <f>'Tüm Bloklar'!D219</f>
        <v>302.995437</v>
      </c>
      <c r="J78" s="3">
        <f>'Tüm Bloklar'!E219</f>
        <v>4.566597</v>
      </c>
      <c r="K78" s="3">
        <f>'Tüm Bloklar'!F219</f>
        <v>307.562034</v>
      </c>
    </row>
    <row r="79" spans="1:11" ht="17.25" customHeight="1">
      <c r="A79" s="52" t="s">
        <v>108</v>
      </c>
      <c r="B79" s="22">
        <v>116</v>
      </c>
      <c r="C79" s="196">
        <f t="shared" si="5"/>
        <v>308.99843096457283</v>
      </c>
      <c r="D79" s="19">
        <f>B79*J1/62210*30/100</f>
        <v>71.14169426137276</v>
      </c>
      <c r="E79" s="20">
        <f t="shared" si="2"/>
        <v>46.31079873862724</v>
      </c>
      <c r="F79" s="21">
        <f t="shared" si="6"/>
        <v>4.566598</v>
      </c>
      <c r="G79" s="188">
        <f t="shared" si="4"/>
        <v>122.019091</v>
      </c>
      <c r="I79" s="3">
        <f>'Tüm Bloklar'!D220</f>
        <v>117.452493</v>
      </c>
      <c r="J79" s="3">
        <f>'Tüm Bloklar'!E220</f>
        <v>4.566598</v>
      </c>
      <c r="K79" s="3">
        <f>'Tüm Bloklar'!F220</f>
        <v>122.019091</v>
      </c>
    </row>
    <row r="80" spans="1:11" ht="17.25" customHeight="1">
      <c r="A80" s="52" t="s">
        <v>110</v>
      </c>
      <c r="B80" s="22">
        <v>116</v>
      </c>
      <c r="C80" s="196">
        <f t="shared" si="5"/>
        <v>1586.9919573844168</v>
      </c>
      <c r="D80" s="19">
        <f>B80*J1/62210*30/100</f>
        <v>71.14169426137276</v>
      </c>
      <c r="E80" s="20">
        <f t="shared" si="2"/>
        <v>237.84866773862723</v>
      </c>
      <c r="F80" s="21">
        <f t="shared" si="6"/>
        <v>4.566597</v>
      </c>
      <c r="G80" s="188">
        <f t="shared" si="4"/>
        <v>313.556959</v>
      </c>
      <c r="I80" s="3">
        <f>'Tüm Bloklar'!D221</f>
        <v>308.990362</v>
      </c>
      <c r="J80" s="3">
        <f>'Tüm Bloklar'!E221</f>
        <v>4.566597</v>
      </c>
      <c r="K80" s="3">
        <f>'Tüm Bloklar'!F221</f>
        <v>313.556959</v>
      </c>
    </row>
    <row r="81" spans="1:11" ht="17.25" customHeight="1">
      <c r="A81" s="52" t="s">
        <v>111</v>
      </c>
      <c r="B81" s="22">
        <v>116</v>
      </c>
      <c r="C81" s="196">
        <f t="shared" si="5"/>
        <v>891.9954856316126</v>
      </c>
      <c r="D81" s="19">
        <f>B81*J1/62210*30/100</f>
        <v>71.14169426137276</v>
      </c>
      <c r="E81" s="20">
        <f aca="true" t="shared" si="7" ref="E81:E95">I81-D81</f>
        <v>133.68683873862722</v>
      </c>
      <c r="F81" s="21">
        <f t="shared" si="6"/>
        <v>4.566597</v>
      </c>
      <c r="G81" s="188">
        <f t="shared" si="4"/>
        <v>209.39513</v>
      </c>
      <c r="I81" s="3">
        <f>'Tüm Bloklar'!D222</f>
        <v>204.828533</v>
      </c>
      <c r="J81" s="3">
        <f>'Tüm Bloklar'!E222</f>
        <v>4.566597</v>
      </c>
      <c r="K81" s="3">
        <f>'Tüm Bloklar'!F222</f>
        <v>209.39513</v>
      </c>
    </row>
    <row r="82" spans="1:11" ht="17.25" customHeight="1">
      <c r="A82" s="52" t="s">
        <v>113</v>
      </c>
      <c r="B82" s="22">
        <v>116</v>
      </c>
      <c r="C82" s="196">
        <f t="shared" si="5"/>
        <v>1245.9936826441767</v>
      </c>
      <c r="D82" s="19">
        <f>B82*J1/62210*30/100</f>
        <v>71.14169426137276</v>
      </c>
      <c r="E82" s="20">
        <f t="shared" si="7"/>
        <v>186.74192773862723</v>
      </c>
      <c r="F82" s="21">
        <f t="shared" si="6"/>
        <v>4.566598</v>
      </c>
      <c r="G82" s="188">
        <f t="shared" si="4"/>
        <v>262.45022</v>
      </c>
      <c r="I82" s="3">
        <f>'Tüm Bloklar'!D223</f>
        <v>257.883622</v>
      </c>
      <c r="J82" s="3">
        <f>'Tüm Bloklar'!E223</f>
        <v>4.566598</v>
      </c>
      <c r="K82" s="3">
        <f>'Tüm Bloklar'!F223</f>
        <v>262.45022</v>
      </c>
    </row>
    <row r="83" spans="1:11" ht="17.25" customHeight="1">
      <c r="A83" s="52" t="s">
        <v>115</v>
      </c>
      <c r="B83" s="22">
        <v>116</v>
      </c>
      <c r="C83" s="196">
        <f t="shared" si="5"/>
        <v>996.9949512430169</v>
      </c>
      <c r="D83" s="19">
        <f>B83*J1/62210*30/100</f>
        <v>71.14169426137276</v>
      </c>
      <c r="E83" s="20">
        <f t="shared" si="7"/>
        <v>149.42351773862725</v>
      </c>
      <c r="F83" s="21">
        <f t="shared" si="6"/>
        <v>4.566597</v>
      </c>
      <c r="G83" s="188">
        <f t="shared" si="4"/>
        <v>225.13180900000003</v>
      </c>
      <c r="I83" s="3">
        <f>'Tüm Bloklar'!D224</f>
        <v>220.565212</v>
      </c>
      <c r="J83" s="3">
        <f>'Tüm Bloklar'!E224</f>
        <v>4.566597</v>
      </c>
      <c r="K83" s="3">
        <f>'Tüm Bloklar'!F224</f>
        <v>225.131809</v>
      </c>
    </row>
    <row r="84" spans="1:11" ht="17.25" customHeight="1">
      <c r="A84" s="52" t="s">
        <v>117</v>
      </c>
      <c r="B84" s="22">
        <v>116</v>
      </c>
      <c r="C84" s="196">
        <f t="shared" si="5"/>
        <v>1120.994329941537</v>
      </c>
      <c r="D84" s="19">
        <f>B84*J1/62210*30/100</f>
        <v>71.14169426137276</v>
      </c>
      <c r="E84" s="20">
        <f t="shared" si="7"/>
        <v>168.00778773862726</v>
      </c>
      <c r="F84" s="21">
        <f t="shared" si="6"/>
        <v>4.566598</v>
      </c>
      <c r="G84" s="188">
        <f t="shared" si="4"/>
        <v>243.71608000000003</v>
      </c>
      <c r="I84" s="3">
        <f>'Tüm Bloklar'!D225</f>
        <v>239.149482</v>
      </c>
      <c r="J84" s="3">
        <f>'Tüm Bloklar'!E225</f>
        <v>4.566598</v>
      </c>
      <c r="K84" s="3">
        <f>'Tüm Bloklar'!F225</f>
        <v>243.71608</v>
      </c>
    </row>
    <row r="85" spans="1:11" ht="17.25" customHeight="1">
      <c r="A85" s="52" t="s">
        <v>119</v>
      </c>
      <c r="B85" s="22">
        <v>116</v>
      </c>
      <c r="C85" s="196">
        <f t="shared" si="5"/>
        <v>888.9954968964931</v>
      </c>
      <c r="D85" s="19">
        <f>B85*J1/62210*30/100</f>
        <v>71.14169426137276</v>
      </c>
      <c r="E85" s="20">
        <f t="shared" si="7"/>
        <v>133.2372187386273</v>
      </c>
      <c r="F85" s="21">
        <f t="shared" si="6"/>
        <v>4.566597</v>
      </c>
      <c r="G85" s="188">
        <f t="shared" si="4"/>
        <v>208.94551000000007</v>
      </c>
      <c r="I85" s="3">
        <f>'Tüm Bloklar'!D226</f>
        <v>204.37891300000004</v>
      </c>
      <c r="J85" s="3">
        <f>'Tüm Bloklar'!E226</f>
        <v>4.566597</v>
      </c>
      <c r="K85" s="3">
        <f>'Tüm Bloklar'!F226</f>
        <v>208.94551</v>
      </c>
    </row>
    <row r="86" spans="1:11" ht="17.25" customHeight="1">
      <c r="A86" s="52" t="s">
        <v>121</v>
      </c>
      <c r="B86" s="22">
        <v>116</v>
      </c>
      <c r="C86" s="196">
        <f t="shared" si="5"/>
        <v>511.9974040407447</v>
      </c>
      <c r="D86" s="19">
        <f>B86*J1/62210*30/100</f>
        <v>71.14169426137276</v>
      </c>
      <c r="E86" s="20">
        <f t="shared" si="7"/>
        <v>76.73504573862722</v>
      </c>
      <c r="F86" s="21">
        <f t="shared" si="6"/>
        <v>4.566597</v>
      </c>
      <c r="G86" s="188">
        <f t="shared" si="4"/>
        <v>152.44333699999999</v>
      </c>
      <c r="I86" s="3">
        <f>'Tüm Bloklar'!D227</f>
        <v>147.87673999999998</v>
      </c>
      <c r="J86" s="3">
        <f>'Tüm Bloklar'!E227</f>
        <v>4.566597</v>
      </c>
      <c r="K86" s="3">
        <f>'Tüm Bloklar'!F227</f>
        <v>152.44333699999999</v>
      </c>
    </row>
    <row r="87" spans="1:11" ht="17.25" customHeight="1">
      <c r="A87" s="52" t="s">
        <v>123</v>
      </c>
      <c r="B87" s="22">
        <v>116</v>
      </c>
      <c r="C87" s="196">
        <f t="shared" si="5"/>
        <v>1438.9927088385925</v>
      </c>
      <c r="D87" s="19">
        <f>B87*J1/62210*30/100</f>
        <v>71.14169426137276</v>
      </c>
      <c r="E87" s="20">
        <f t="shared" si="7"/>
        <v>215.66744373862718</v>
      </c>
      <c r="F87" s="21">
        <f t="shared" si="6"/>
        <v>4.566598</v>
      </c>
      <c r="G87" s="188">
        <f t="shared" si="4"/>
        <v>291.37573599999996</v>
      </c>
      <c r="I87" s="3">
        <f>'Tüm Bloklar'!D228</f>
        <v>286.80913799999996</v>
      </c>
      <c r="J87" s="3">
        <f>'Tüm Bloklar'!E228</f>
        <v>4.566598</v>
      </c>
      <c r="K87" s="3">
        <f>'Tüm Bloklar'!F228</f>
        <v>291.37573599999996</v>
      </c>
    </row>
    <row r="88" spans="1:11" ht="17.25" customHeight="1">
      <c r="A88" s="52" t="s">
        <v>186</v>
      </c>
      <c r="B88" s="22">
        <v>116</v>
      </c>
      <c r="C88" s="196">
        <f t="shared" si="5"/>
        <v>1265.9935897522405</v>
      </c>
      <c r="D88" s="19">
        <f>B88*J1/62210*30/100</f>
        <v>71.14169426137276</v>
      </c>
      <c r="E88" s="20">
        <f t="shared" si="7"/>
        <v>189.7393917386272</v>
      </c>
      <c r="F88" s="21">
        <f t="shared" si="6"/>
        <v>4.566597</v>
      </c>
      <c r="G88" s="188">
        <f t="shared" si="4"/>
        <v>265.447683</v>
      </c>
      <c r="I88" s="3">
        <f>'Tüm Bloklar'!D229</f>
        <v>260.881086</v>
      </c>
      <c r="J88" s="3">
        <f>'Tüm Bloklar'!E229</f>
        <v>4.566597</v>
      </c>
      <c r="K88" s="3">
        <f>'Tüm Bloklar'!F229</f>
        <v>265.447683</v>
      </c>
    </row>
    <row r="89" spans="1:11" ht="17.25" customHeight="1">
      <c r="A89" s="52" t="s">
        <v>188</v>
      </c>
      <c r="B89" s="22">
        <v>116</v>
      </c>
      <c r="C89" s="196">
        <f t="shared" si="5"/>
        <v>1288.9934722508729</v>
      </c>
      <c r="D89" s="19">
        <f>B89*J1/62210*30/100</f>
        <v>71.14169426137276</v>
      </c>
      <c r="E89" s="20">
        <f t="shared" si="7"/>
        <v>193.18647373862723</v>
      </c>
      <c r="F89" s="21">
        <f t="shared" si="6"/>
        <v>4.566597</v>
      </c>
      <c r="G89" s="188">
        <f t="shared" si="4"/>
        <v>268.894765</v>
      </c>
      <c r="I89" s="3">
        <f>'Tüm Bloklar'!D230</f>
        <v>264.328168</v>
      </c>
      <c r="J89" s="3">
        <f>'Tüm Bloklar'!E230</f>
        <v>4.566597</v>
      </c>
      <c r="K89" s="3">
        <f>'Tüm Bloklar'!F230</f>
        <v>268.894765</v>
      </c>
    </row>
    <row r="90" spans="1:11" ht="17.25" customHeight="1">
      <c r="A90" s="52" t="s">
        <v>189</v>
      </c>
      <c r="B90" s="22">
        <v>116</v>
      </c>
      <c r="C90" s="196">
        <f t="shared" si="5"/>
        <v>1321.9933083035367</v>
      </c>
      <c r="D90" s="19">
        <f>B90*J1/62210*30/100</f>
        <v>71.14169426137276</v>
      </c>
      <c r="E90" s="20">
        <f t="shared" si="7"/>
        <v>198.1322877386272</v>
      </c>
      <c r="F90" s="21">
        <f t="shared" si="6"/>
        <v>4.566598</v>
      </c>
      <c r="G90" s="188">
        <f t="shared" si="4"/>
        <v>273.84058</v>
      </c>
      <c r="I90" s="3">
        <f>'Tüm Bloklar'!D231</f>
        <v>269.273982</v>
      </c>
      <c r="J90" s="3">
        <f>'Tüm Bloklar'!E231</f>
        <v>4.566598</v>
      </c>
      <c r="K90" s="3">
        <f>'Tüm Bloklar'!F231</f>
        <v>273.84058</v>
      </c>
    </row>
    <row r="91" spans="1:11" ht="17.25" customHeight="1">
      <c r="A91" s="52" t="s">
        <v>191</v>
      </c>
      <c r="B91" s="22">
        <v>116</v>
      </c>
      <c r="C91" s="196">
        <f t="shared" si="5"/>
        <v>664.9966427081368</v>
      </c>
      <c r="D91" s="19">
        <f>B91*J1/62210*30/100</f>
        <v>71.14169426137276</v>
      </c>
      <c r="E91" s="20">
        <f t="shared" si="7"/>
        <v>99.66563773862724</v>
      </c>
      <c r="F91" s="21">
        <f t="shared" si="6"/>
        <v>4.566597</v>
      </c>
      <c r="G91" s="188">
        <f t="shared" si="4"/>
        <v>175.373929</v>
      </c>
      <c r="I91" s="3">
        <f>'Tüm Bloklar'!D232</f>
        <v>170.807332</v>
      </c>
      <c r="J91" s="3">
        <f>'Tüm Bloklar'!E232</f>
        <v>4.566597</v>
      </c>
      <c r="K91" s="3">
        <f>'Tüm Bloklar'!F232</f>
        <v>175.373929</v>
      </c>
    </row>
    <row r="92" spans="1:11" ht="17.25" customHeight="1">
      <c r="A92" s="52" t="s">
        <v>193</v>
      </c>
      <c r="B92" s="22">
        <v>253</v>
      </c>
      <c r="C92" s="196">
        <f t="shared" si="5"/>
        <v>2940.9851022271887</v>
      </c>
      <c r="D92" s="19">
        <f>B92*J1/62210*30/100</f>
        <v>155.16248834592506</v>
      </c>
      <c r="E92" s="20">
        <f t="shared" si="7"/>
        <v>440.77689565407496</v>
      </c>
      <c r="F92" s="49">
        <f>J92</f>
        <v>4.566597</v>
      </c>
      <c r="G92" s="188">
        <f t="shared" si="4"/>
        <v>600.505981</v>
      </c>
      <c r="I92" s="3">
        <f>'Tüm Bloklar'!D233</f>
        <v>595.939384</v>
      </c>
      <c r="J92" s="3">
        <f>'Tüm Bloklar'!E233</f>
        <v>4.566597</v>
      </c>
      <c r="K92" s="3">
        <f>'Tüm Bloklar'!F233</f>
        <v>600.505981</v>
      </c>
    </row>
    <row r="93" spans="1:11" ht="17.25" customHeight="1">
      <c r="A93" s="52" t="s">
        <v>195</v>
      </c>
      <c r="B93" s="22">
        <v>253</v>
      </c>
      <c r="C93" s="196">
        <f t="shared" si="5"/>
        <v>2421.98773162358</v>
      </c>
      <c r="D93" s="19">
        <f>B93*J1/62210*30/100</f>
        <v>155.16248834592506</v>
      </c>
      <c r="E93" s="20">
        <f t="shared" si="7"/>
        <v>362.9927376540749</v>
      </c>
      <c r="F93" s="21">
        <f>J93</f>
        <v>4.566598</v>
      </c>
      <c r="G93" s="188">
        <f t="shared" si="4"/>
        <v>522.721824</v>
      </c>
      <c r="I93" s="3">
        <f>'Tüm Bloklar'!D234</f>
        <v>518.155226</v>
      </c>
      <c r="J93" s="3">
        <f>'Tüm Bloklar'!E234</f>
        <v>4.566598</v>
      </c>
      <c r="K93" s="3">
        <f>'Tüm Bloklar'!F234</f>
        <v>522.721824</v>
      </c>
    </row>
    <row r="94" spans="1:11" ht="17.25" customHeight="1">
      <c r="A94" s="52" t="s">
        <v>196</v>
      </c>
      <c r="B94" s="22">
        <v>255</v>
      </c>
      <c r="C94" s="196">
        <f t="shared" si="5"/>
        <v>4894.9765422148375</v>
      </c>
      <c r="D94" s="19">
        <f>B94*J1/62210*30/100</f>
        <v>156.38906928146596</v>
      </c>
      <c r="E94" s="20">
        <f t="shared" si="7"/>
        <v>733.6292057185341</v>
      </c>
      <c r="F94" s="21">
        <f>J94</f>
        <v>4.566597</v>
      </c>
      <c r="G94" s="188">
        <f t="shared" si="4"/>
        <v>894.584872</v>
      </c>
      <c r="I94" s="3">
        <f>'Tüm Bloklar'!D235</f>
        <v>890.018275</v>
      </c>
      <c r="J94" s="3">
        <f>'Tüm Bloklar'!E235</f>
        <v>4.566597</v>
      </c>
      <c r="K94" s="3">
        <f>'Tüm Bloklar'!F235</f>
        <v>894.584872</v>
      </c>
    </row>
    <row r="95" spans="1:11" ht="17.25" customHeight="1" thickBot="1">
      <c r="A95" s="52" t="s">
        <v>197</v>
      </c>
      <c r="B95" s="53">
        <v>255</v>
      </c>
      <c r="C95" s="196">
        <f t="shared" si="5"/>
        <v>3272.9834312089856</v>
      </c>
      <c r="D95" s="19">
        <f>B95*J1/62210*30/100</f>
        <v>156.38906928146596</v>
      </c>
      <c r="E95" s="50">
        <f t="shared" si="7"/>
        <v>490.5347787185341</v>
      </c>
      <c r="F95" s="21">
        <f>J95</f>
        <v>4.566597</v>
      </c>
      <c r="G95" s="189">
        <f t="shared" si="4"/>
        <v>651.490445</v>
      </c>
      <c r="I95" s="3">
        <f>'Tüm Bloklar'!D236</f>
        <v>646.923848</v>
      </c>
      <c r="J95" s="3">
        <f>'Tüm Bloklar'!E236</f>
        <v>4.566597</v>
      </c>
      <c r="K95" s="3">
        <f>'Tüm Bloklar'!F236</f>
        <v>651.490445</v>
      </c>
    </row>
    <row r="96" spans="1:11" ht="17.25" customHeight="1" thickBot="1">
      <c r="A96" s="261" t="s">
        <v>523</v>
      </c>
      <c r="B96" s="261"/>
      <c r="C96" s="203">
        <f>SUM(C56:C95)</f>
        <v>51439.7408271512</v>
      </c>
      <c r="D96" s="204">
        <f>SUM(D56:D95)</f>
        <v>3184.2041086642016</v>
      </c>
      <c r="E96" s="204">
        <f>SUM(E56:E95)</f>
        <v>7709.474372335799</v>
      </c>
      <c r="F96" s="204">
        <f>SUM(F56:F95)</f>
        <v>182.66389400000003</v>
      </c>
      <c r="G96" s="205">
        <f>SUM(G56:G95)</f>
        <v>11076.342374999998</v>
      </c>
      <c r="I96" s="28">
        <f>SUM(I56:I95)</f>
        <v>10893.678481</v>
      </c>
      <c r="J96" s="28">
        <f>SUM(J56:J95)</f>
        <v>182.66389400000003</v>
      </c>
      <c r="K96" s="28">
        <f>SUM(K56:K95)</f>
        <v>11076.342374999998</v>
      </c>
    </row>
    <row r="97" spans="1:11" ht="17.25" customHeight="1" thickBot="1">
      <c r="A97" s="262" t="s">
        <v>530</v>
      </c>
      <c r="B97" s="262"/>
      <c r="C97" s="206">
        <f>SUM(C44+C96)</f>
        <v>93493.58382520039</v>
      </c>
      <c r="D97" s="207">
        <f>SUM(D44+D96)</f>
        <v>6005.340260408295</v>
      </c>
      <c r="E97" s="207">
        <f>SUM(E44+E96)</f>
        <v>14012.247668591706</v>
      </c>
      <c r="F97" s="207">
        <f>SUM(F44+F96)</f>
        <v>365.32778800000006</v>
      </c>
      <c r="G97" s="208">
        <f>SUM(G44+G96)</f>
        <v>20382.915717</v>
      </c>
      <c r="I97" s="45">
        <f>SUM(I44+I96)</f>
        <v>20017.587929</v>
      </c>
      <c r="J97" s="45">
        <f>SUM(J44+J96)</f>
        <v>365.32778800000006</v>
      </c>
      <c r="K97" s="45">
        <f>SUM(K44+K96)</f>
        <v>20382.915717</v>
      </c>
    </row>
    <row r="98" ht="7.5" customHeight="1"/>
    <row r="99" spans="4:7" ht="15.75" customHeight="1" hidden="1">
      <c r="D99" s="254" t="s">
        <v>524</v>
      </c>
      <c r="E99" s="259" t="s">
        <v>525</v>
      </c>
      <c r="F99" s="236" t="s">
        <v>526</v>
      </c>
      <c r="G99" s="34"/>
    </row>
    <row r="100" spans="4:7" ht="15.75" customHeight="1" hidden="1" thickBot="1">
      <c r="D100" s="255"/>
      <c r="E100" s="260"/>
      <c r="F100" s="237"/>
      <c r="G100" s="34"/>
    </row>
    <row r="101" spans="1:7" ht="15.75" hidden="1">
      <c r="A101" s="240" t="s">
        <v>527</v>
      </c>
      <c r="B101" s="241"/>
      <c r="C101" s="241"/>
      <c r="D101" s="35">
        <f>SUM(G4:G5)</f>
        <v>354.392388</v>
      </c>
      <c r="E101" s="36">
        <v>2</v>
      </c>
      <c r="F101" s="35">
        <f>D101/E101</f>
        <v>177.196194</v>
      </c>
      <c r="G101" s="33"/>
    </row>
    <row r="102" spans="1:7" ht="15.75" hidden="1">
      <c r="A102" s="243" t="s">
        <v>528</v>
      </c>
      <c r="B102" s="244"/>
      <c r="C102" s="244"/>
      <c r="D102" s="37">
        <f>G97-D103-D101</f>
        <v>17359.220207</v>
      </c>
      <c r="E102" s="38">
        <v>74</v>
      </c>
      <c r="F102" s="55">
        <f>D102/E102</f>
        <v>234.58405685135133</v>
      </c>
      <c r="G102" s="33"/>
    </row>
    <row r="103" spans="1:7" ht="16.5" hidden="1" thickBot="1">
      <c r="A103" s="246" t="s">
        <v>529</v>
      </c>
      <c r="B103" s="247"/>
      <c r="C103" s="247"/>
      <c r="D103" s="39">
        <f>SUM(G92:G95)</f>
        <v>2669.303122</v>
      </c>
      <c r="E103" s="40">
        <v>4</v>
      </c>
      <c r="F103" s="39">
        <f>D103/E103</f>
        <v>667.3257805</v>
      </c>
      <c r="G103" s="33"/>
    </row>
    <row r="104" spans="2:6" ht="16.5" hidden="1" thickBot="1">
      <c r="B104" s="251"/>
      <c r="C104" s="251"/>
      <c r="D104" s="41">
        <f>SUM(D101:D103)</f>
        <v>20382.915717</v>
      </c>
      <c r="E104" s="41">
        <f>SUM(E101:E103)</f>
        <v>80</v>
      </c>
      <c r="F104" s="39">
        <f>D104/E104</f>
        <v>254.7864464625</v>
      </c>
    </row>
    <row r="106" ht="12.75">
      <c r="C106" s="220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83" right="0.13" top="0.14" bottom="0.31" header="0.12" footer="0.2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1">
      <selection activeCell="A1" sqref="A1:G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</cols>
  <sheetData>
    <row r="1" spans="1:10" ht="42.75" customHeight="1" thickBot="1">
      <c r="A1" s="266" t="s">
        <v>671</v>
      </c>
      <c r="B1" s="267"/>
      <c r="C1" s="267"/>
      <c r="D1" s="267"/>
      <c r="E1" s="267"/>
      <c r="F1" s="267"/>
      <c r="G1" s="268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7.25" customHeight="1">
      <c r="A4" s="12" t="s">
        <v>3</v>
      </c>
      <c r="B4" s="13">
        <v>96</v>
      </c>
      <c r="C4" s="196">
        <f>E4*6.672276</f>
        <v>650.7127033414845</v>
      </c>
      <c r="D4" s="15">
        <f>B4*J1/62210*30/100</f>
        <v>58.875884905963666</v>
      </c>
      <c r="E4" s="16">
        <f>I4-D4</f>
        <v>97.52484809403634</v>
      </c>
      <c r="F4" s="17">
        <f>J4</f>
        <v>4.566598</v>
      </c>
      <c r="G4" s="181">
        <f aca="true" t="shared" si="0" ref="G4:G43">D4+E4+F4</f>
        <v>160.967331</v>
      </c>
      <c r="I4" s="121">
        <f>'Tüm Bloklar'!D238</f>
        <v>156.400733</v>
      </c>
      <c r="J4" s="121">
        <f>'Tüm Bloklar'!E238</f>
        <v>4.566598</v>
      </c>
      <c r="K4" s="121">
        <f>'Tüm Bloklar'!F238</f>
        <v>160.967331</v>
      </c>
    </row>
    <row r="5" spans="1:11" ht="17.25" customHeight="1">
      <c r="A5" s="12" t="s">
        <v>5</v>
      </c>
      <c r="B5" s="14">
        <v>96</v>
      </c>
      <c r="C5" s="196">
        <f aca="true" t="shared" si="1" ref="C5:C43">E5*6.672276</f>
        <v>2167.148019352528</v>
      </c>
      <c r="D5" s="19">
        <f>B5*J1/62210*30/100</f>
        <v>58.875884905963666</v>
      </c>
      <c r="E5" s="20">
        <f aca="true" t="shared" si="2" ref="E5:E80">I5-D5</f>
        <v>324.7989170940363</v>
      </c>
      <c r="F5" s="21">
        <f>J5</f>
        <v>4.566597</v>
      </c>
      <c r="G5" s="182">
        <f t="shared" si="0"/>
        <v>388.241399</v>
      </c>
      <c r="I5" s="121">
        <f>'Tüm Bloklar'!D239</f>
        <v>383.674802</v>
      </c>
      <c r="J5" s="121">
        <f>'Tüm Bloklar'!E239</f>
        <v>4.566597</v>
      </c>
      <c r="K5" s="121">
        <f>'Tüm Bloklar'!F239</f>
        <v>388.241399</v>
      </c>
    </row>
    <row r="6" spans="1:11" ht="17.25" customHeight="1">
      <c r="A6" s="12" t="s">
        <v>7</v>
      </c>
      <c r="B6" s="22">
        <v>116</v>
      </c>
      <c r="C6" s="196">
        <f t="shared" si="1"/>
        <v>2373.9879724763005</v>
      </c>
      <c r="D6" s="19">
        <f>B6*J1/62210*30/100</f>
        <v>71.14169426137276</v>
      </c>
      <c r="E6" s="20">
        <f t="shared" si="2"/>
        <v>355.7988267386272</v>
      </c>
      <c r="F6" s="21">
        <f aca="true" t="shared" si="3" ref="F6:F39">J6</f>
        <v>4.566597</v>
      </c>
      <c r="G6" s="182">
        <f t="shared" si="0"/>
        <v>431.507118</v>
      </c>
      <c r="I6" s="121">
        <f>'Tüm Bloklar'!D240</f>
        <v>426.940521</v>
      </c>
      <c r="J6" s="121">
        <f>'Tüm Bloklar'!E240</f>
        <v>4.566597</v>
      </c>
      <c r="K6" s="121">
        <f>'Tüm Bloklar'!F240</f>
        <v>431.507118</v>
      </c>
    </row>
    <row r="7" spans="1:11" ht="17.25" customHeight="1">
      <c r="A7" s="12" t="s">
        <v>9</v>
      </c>
      <c r="B7" s="22">
        <v>116</v>
      </c>
      <c r="C7" s="196">
        <f t="shared" si="1"/>
        <v>694.9964766811289</v>
      </c>
      <c r="D7" s="19">
        <f>B7*J1/62210*30/100</f>
        <v>71.14169426137276</v>
      </c>
      <c r="E7" s="20">
        <f t="shared" si="2"/>
        <v>104.16182973862725</v>
      </c>
      <c r="F7" s="21">
        <f t="shared" si="3"/>
        <v>4.566598</v>
      </c>
      <c r="G7" s="182">
        <f t="shared" si="0"/>
        <v>179.870122</v>
      </c>
      <c r="I7" s="121">
        <f>'Tüm Bloklar'!D241</f>
        <v>175.303524</v>
      </c>
      <c r="J7" s="121">
        <f>'Tüm Bloklar'!E241</f>
        <v>4.566598</v>
      </c>
      <c r="K7" s="121">
        <f>'Tüm Bloklar'!F241</f>
        <v>179.87012199999998</v>
      </c>
    </row>
    <row r="8" spans="1:11" ht="17.25" customHeight="1">
      <c r="A8" s="12" t="s">
        <v>10</v>
      </c>
      <c r="B8" s="22">
        <v>116</v>
      </c>
      <c r="C8" s="196">
        <f t="shared" si="1"/>
        <v>1024.9948105186647</v>
      </c>
      <c r="D8" s="19">
        <f>B8*J1/62210*30/100</f>
        <v>71.14169426137276</v>
      </c>
      <c r="E8" s="20">
        <f t="shared" si="2"/>
        <v>153.61996573862723</v>
      </c>
      <c r="F8" s="21">
        <f t="shared" si="3"/>
        <v>4.566597</v>
      </c>
      <c r="G8" s="182">
        <f t="shared" si="0"/>
        <v>229.328257</v>
      </c>
      <c r="I8" s="121">
        <f>'Tüm Bloklar'!D242</f>
        <v>224.76166</v>
      </c>
      <c r="J8" s="121">
        <f>'Tüm Bloklar'!E242</f>
        <v>4.566597</v>
      </c>
      <c r="K8" s="121">
        <f>'Tüm Bloklar'!F242</f>
        <v>229.328257</v>
      </c>
    </row>
    <row r="9" spans="1:11" ht="17.25" customHeight="1">
      <c r="A9" s="12" t="s">
        <v>11</v>
      </c>
      <c r="B9" s="22">
        <v>116</v>
      </c>
      <c r="C9" s="196">
        <f t="shared" si="1"/>
        <v>1146.8221965722846</v>
      </c>
      <c r="D9" s="19">
        <f>B9*J1/62210*30/100</f>
        <v>71.14169426137276</v>
      </c>
      <c r="E9" s="20">
        <f t="shared" si="2"/>
        <v>171.8787107386272</v>
      </c>
      <c r="F9" s="21">
        <f t="shared" si="3"/>
        <v>4.566598</v>
      </c>
      <c r="G9" s="182">
        <f t="shared" si="0"/>
        <v>247.58700299999998</v>
      </c>
      <c r="I9" s="121">
        <f>'Tüm Bloklar'!D243</f>
        <v>243.02040499999998</v>
      </c>
      <c r="J9" s="121">
        <f>'Tüm Bloklar'!E243</f>
        <v>4.566598</v>
      </c>
      <c r="K9" s="121">
        <f>'Tüm Bloklar'!F243</f>
        <v>247.58700299999998</v>
      </c>
    </row>
    <row r="10" spans="1:11" ht="17.25" customHeight="1">
      <c r="A10" s="12" t="s">
        <v>12</v>
      </c>
      <c r="B10" s="22">
        <v>116</v>
      </c>
      <c r="C10" s="196">
        <f t="shared" si="1"/>
        <v>1133.4792592630768</v>
      </c>
      <c r="D10" s="19">
        <f>B10*J1/62210*30/100</f>
        <v>71.14169426137276</v>
      </c>
      <c r="E10" s="20">
        <f t="shared" si="2"/>
        <v>169.87895273862722</v>
      </c>
      <c r="F10" s="21">
        <f t="shared" si="3"/>
        <v>4.566597</v>
      </c>
      <c r="G10" s="182">
        <f t="shared" si="0"/>
        <v>245.587244</v>
      </c>
      <c r="I10" s="121">
        <f>'Tüm Bloklar'!D244</f>
        <v>241.020647</v>
      </c>
      <c r="J10" s="121">
        <f>'Tüm Bloklar'!E244</f>
        <v>4.566597</v>
      </c>
      <c r="K10" s="121">
        <f>'Tüm Bloklar'!F244</f>
        <v>245.587244</v>
      </c>
    </row>
    <row r="11" spans="1:11" ht="17.25" customHeight="1">
      <c r="A11" s="12" t="s">
        <v>13</v>
      </c>
      <c r="B11" s="22">
        <v>116</v>
      </c>
      <c r="C11" s="196">
        <f t="shared" si="1"/>
        <v>1173.9940464131607</v>
      </c>
      <c r="D11" s="19">
        <f>B11*J1/62210*30/100</f>
        <v>71.14169426137276</v>
      </c>
      <c r="E11" s="20">
        <f t="shared" si="2"/>
        <v>175.95106173862723</v>
      </c>
      <c r="F11" s="21">
        <f t="shared" si="3"/>
        <v>4.566597</v>
      </c>
      <c r="G11" s="182">
        <f t="shared" si="0"/>
        <v>251.659353</v>
      </c>
      <c r="I11" s="121">
        <f>'Tüm Bloklar'!D245</f>
        <v>247.092756</v>
      </c>
      <c r="J11" s="121">
        <f>'Tüm Bloklar'!E245</f>
        <v>4.566597</v>
      </c>
      <c r="K11" s="121">
        <f>'Tüm Bloklar'!F245</f>
        <v>251.659353</v>
      </c>
    </row>
    <row r="12" spans="1:11" ht="17.25" customHeight="1">
      <c r="A12" s="12" t="s">
        <v>15</v>
      </c>
      <c r="B12" s="22">
        <v>116</v>
      </c>
      <c r="C12" s="196">
        <f t="shared" si="1"/>
        <v>1307.0593801266807</v>
      </c>
      <c r="D12" s="19">
        <f>B12*J1/62210*30/100</f>
        <v>71.14169426137276</v>
      </c>
      <c r="E12" s="20">
        <f t="shared" si="2"/>
        <v>195.89408173862722</v>
      </c>
      <c r="F12" s="21">
        <f t="shared" si="3"/>
        <v>4.566598</v>
      </c>
      <c r="G12" s="182">
        <f t="shared" si="0"/>
        <v>271.602374</v>
      </c>
      <c r="I12" s="121">
        <f>'Tüm Bloklar'!D246</f>
        <v>267.035776</v>
      </c>
      <c r="J12" s="121">
        <f>'Tüm Bloklar'!E246</f>
        <v>4.566598</v>
      </c>
      <c r="K12" s="121">
        <f>'Tüm Bloklar'!F246</f>
        <v>271.602374</v>
      </c>
    </row>
    <row r="13" spans="1:11" ht="17.25" customHeight="1">
      <c r="A13" s="12" t="s">
        <v>17</v>
      </c>
      <c r="B13" s="22">
        <v>116</v>
      </c>
      <c r="C13" s="196">
        <f t="shared" si="1"/>
        <v>958.995145085613</v>
      </c>
      <c r="D13" s="19">
        <f>B13*J1/62210*30/100</f>
        <v>71.14169426137276</v>
      </c>
      <c r="E13" s="20">
        <f t="shared" si="2"/>
        <v>143.72833873862726</v>
      </c>
      <c r="F13" s="21">
        <f t="shared" si="3"/>
        <v>4.566597</v>
      </c>
      <c r="G13" s="182">
        <f t="shared" si="0"/>
        <v>219.43663000000004</v>
      </c>
      <c r="I13" s="121">
        <f>'Tüm Bloklar'!D247</f>
        <v>214.870033</v>
      </c>
      <c r="J13" s="121">
        <f>'Tüm Bloklar'!E247</f>
        <v>4.566597</v>
      </c>
      <c r="K13" s="121">
        <f>'Tüm Bloklar'!F247</f>
        <v>219.43663</v>
      </c>
    </row>
    <row r="14" spans="1:11" ht="17.25" customHeight="1">
      <c r="A14" s="12" t="s">
        <v>19</v>
      </c>
      <c r="B14" s="22">
        <v>116</v>
      </c>
      <c r="C14" s="196">
        <f t="shared" si="1"/>
        <v>657.996664544673</v>
      </c>
      <c r="D14" s="19">
        <f>B14*J1/62210*30/100</f>
        <v>71.14169426137276</v>
      </c>
      <c r="E14" s="20">
        <f t="shared" si="2"/>
        <v>98.61652373862727</v>
      </c>
      <c r="F14" s="21">
        <f t="shared" si="3"/>
        <v>4.566597</v>
      </c>
      <c r="G14" s="182">
        <f t="shared" si="0"/>
        <v>174.32481500000003</v>
      </c>
      <c r="I14" s="121">
        <f>'Tüm Bloklar'!D248</f>
        <v>169.75821800000003</v>
      </c>
      <c r="J14" s="121">
        <f>'Tüm Bloklar'!E248</f>
        <v>4.566597</v>
      </c>
      <c r="K14" s="121">
        <f>'Tüm Bloklar'!F248</f>
        <v>174.32481500000003</v>
      </c>
    </row>
    <row r="15" spans="1:11" ht="17.25" customHeight="1">
      <c r="A15" s="12" t="s">
        <v>21</v>
      </c>
      <c r="B15" s="22">
        <v>116</v>
      </c>
      <c r="C15" s="196">
        <f t="shared" si="1"/>
        <v>1448.9926557203487</v>
      </c>
      <c r="D15" s="19">
        <f>B15*J1/62210*30/100</f>
        <v>71.14169426137276</v>
      </c>
      <c r="E15" s="20">
        <f t="shared" si="2"/>
        <v>217.1661747386272</v>
      </c>
      <c r="F15" s="21">
        <f t="shared" si="3"/>
        <v>4.566598</v>
      </c>
      <c r="G15" s="182">
        <f t="shared" si="0"/>
        <v>292.874467</v>
      </c>
      <c r="I15" s="121">
        <f>'Tüm Bloklar'!D249</f>
        <v>288.307869</v>
      </c>
      <c r="J15" s="121">
        <f>'Tüm Bloklar'!E249</f>
        <v>4.566598</v>
      </c>
      <c r="K15" s="121">
        <f>'Tüm Bloklar'!F249</f>
        <v>292.874467</v>
      </c>
    </row>
    <row r="16" spans="1:11" ht="17.25" customHeight="1">
      <c r="A16" s="12" t="s">
        <v>23</v>
      </c>
      <c r="B16" s="22">
        <v>116</v>
      </c>
      <c r="C16" s="196">
        <f t="shared" si="1"/>
        <v>1151.9651735685327</v>
      </c>
      <c r="D16" s="19">
        <f>B16*J1/62210*30/100</f>
        <v>71.14169426137276</v>
      </c>
      <c r="E16" s="20">
        <f t="shared" si="2"/>
        <v>172.64950873862722</v>
      </c>
      <c r="F16" s="21">
        <f t="shared" si="3"/>
        <v>4.566597</v>
      </c>
      <c r="G16" s="182">
        <f t="shared" si="0"/>
        <v>248.3578</v>
      </c>
      <c r="I16" s="121">
        <f>'Tüm Bloklar'!D250</f>
        <v>243.791203</v>
      </c>
      <c r="J16" s="121">
        <f>'Tüm Bloklar'!E250</f>
        <v>4.566597</v>
      </c>
      <c r="K16" s="121">
        <f>'Tüm Bloklar'!F250</f>
        <v>248.35780000000003</v>
      </c>
    </row>
    <row r="17" spans="1:11" ht="17.25" customHeight="1">
      <c r="A17" s="12" t="s">
        <v>24</v>
      </c>
      <c r="B17" s="22">
        <v>116</v>
      </c>
      <c r="C17" s="196">
        <f t="shared" si="1"/>
        <v>1200.5319166053446</v>
      </c>
      <c r="D17" s="19">
        <f>B17*J1/62210*30/100</f>
        <v>71.14169426137276</v>
      </c>
      <c r="E17" s="20">
        <f t="shared" si="2"/>
        <v>179.92839573862722</v>
      </c>
      <c r="F17" s="21">
        <f t="shared" si="3"/>
        <v>4.566597</v>
      </c>
      <c r="G17" s="182">
        <f t="shared" si="0"/>
        <v>255.636687</v>
      </c>
      <c r="I17" s="121">
        <f>'Tüm Bloklar'!D251</f>
        <v>251.07009</v>
      </c>
      <c r="J17" s="121">
        <f>'Tüm Bloklar'!E251</f>
        <v>4.566597</v>
      </c>
      <c r="K17" s="121">
        <f>'Tüm Bloklar'!F251</f>
        <v>255.636687</v>
      </c>
    </row>
    <row r="18" spans="1:11" ht="17.25" customHeight="1">
      <c r="A18" s="12" t="s">
        <v>25</v>
      </c>
      <c r="B18" s="22">
        <v>116</v>
      </c>
      <c r="C18" s="196">
        <f t="shared" si="1"/>
        <v>1282.9935014529085</v>
      </c>
      <c r="D18" s="19">
        <f>B18*J1/62210*30/100</f>
        <v>71.14169426137276</v>
      </c>
      <c r="E18" s="20">
        <f t="shared" si="2"/>
        <v>192.2872347386272</v>
      </c>
      <c r="F18" s="21">
        <f t="shared" si="3"/>
        <v>4.566598</v>
      </c>
      <c r="G18" s="182">
        <f t="shared" si="0"/>
        <v>267.995527</v>
      </c>
      <c r="I18" s="121">
        <f>'Tüm Bloklar'!D252</f>
        <v>263.428929</v>
      </c>
      <c r="J18" s="121">
        <f>'Tüm Bloklar'!E252</f>
        <v>4.566598</v>
      </c>
      <c r="K18" s="121">
        <f>'Tüm Bloklar'!F252</f>
        <v>267.995527</v>
      </c>
    </row>
    <row r="19" spans="1:11" ht="17.25" customHeight="1">
      <c r="A19" s="12" t="s">
        <v>26</v>
      </c>
      <c r="B19" s="22">
        <v>116</v>
      </c>
      <c r="C19" s="196">
        <f t="shared" si="1"/>
        <v>566.9971352433688</v>
      </c>
      <c r="D19" s="19">
        <f>B19*J1/62210*30/100</f>
        <v>71.14169426137276</v>
      </c>
      <c r="E19" s="20">
        <f t="shared" si="2"/>
        <v>84.97806973862724</v>
      </c>
      <c r="F19" s="21">
        <f t="shared" si="3"/>
        <v>4.566597</v>
      </c>
      <c r="G19" s="182">
        <f t="shared" si="0"/>
        <v>160.686361</v>
      </c>
      <c r="I19" s="121">
        <f>'Tüm Bloklar'!D253</f>
        <v>156.119764</v>
      </c>
      <c r="J19" s="121">
        <f>'Tüm Bloklar'!E253</f>
        <v>4.566597</v>
      </c>
      <c r="K19" s="121">
        <f>'Tüm Bloklar'!F253</f>
        <v>160.686361</v>
      </c>
    </row>
    <row r="20" spans="1:11" ht="17.25" customHeight="1">
      <c r="A20" s="12" t="s">
        <v>28</v>
      </c>
      <c r="B20" s="22">
        <v>116</v>
      </c>
      <c r="C20" s="196">
        <f t="shared" si="1"/>
        <v>1105.801397354913</v>
      </c>
      <c r="D20" s="19">
        <f>B20*J1/62210*30/100</f>
        <v>71.14169426137276</v>
      </c>
      <c r="E20" s="20">
        <f t="shared" si="2"/>
        <v>165.73076373862727</v>
      </c>
      <c r="F20" s="21">
        <f t="shared" si="3"/>
        <v>4.566597</v>
      </c>
      <c r="G20" s="182">
        <f t="shared" si="0"/>
        <v>241.43905500000005</v>
      </c>
      <c r="I20" s="121">
        <f>'Tüm Bloklar'!D254</f>
        <v>236.87245800000002</v>
      </c>
      <c r="J20" s="121">
        <f>'Tüm Bloklar'!E254</f>
        <v>4.566597</v>
      </c>
      <c r="K20" s="121">
        <f>'Tüm Bloklar'!F254</f>
        <v>241.43905500000002</v>
      </c>
    </row>
    <row r="21" spans="1:11" ht="17.25" customHeight="1">
      <c r="A21" s="12" t="s">
        <v>29</v>
      </c>
      <c r="B21" s="22">
        <v>116</v>
      </c>
      <c r="C21" s="196">
        <f t="shared" si="1"/>
        <v>1022.8048160731169</v>
      </c>
      <c r="D21" s="19">
        <f>B21*J1/62210*30/100</f>
        <v>71.14169426137276</v>
      </c>
      <c r="E21" s="20">
        <f t="shared" si="2"/>
        <v>153.29174273862725</v>
      </c>
      <c r="F21" s="21">
        <f t="shared" si="3"/>
        <v>4.566598</v>
      </c>
      <c r="G21" s="182">
        <f t="shared" si="0"/>
        <v>229.00003500000003</v>
      </c>
      <c r="I21" s="121">
        <f>'Tüm Bloklar'!D255</f>
        <v>224.43343700000003</v>
      </c>
      <c r="J21" s="121">
        <f>'Tüm Bloklar'!E255</f>
        <v>4.566598</v>
      </c>
      <c r="K21" s="121">
        <f>'Tüm Bloklar'!F255</f>
        <v>229.000035</v>
      </c>
    </row>
    <row r="22" spans="1:11" ht="17.25" customHeight="1">
      <c r="A22" s="12" t="s">
        <v>30</v>
      </c>
      <c r="B22" s="22">
        <v>116</v>
      </c>
      <c r="C22" s="196">
        <f t="shared" si="1"/>
        <v>1208.9938705077209</v>
      </c>
      <c r="D22" s="19">
        <f>B22*J1/62210*30/100</f>
        <v>71.14169426137276</v>
      </c>
      <c r="E22" s="20">
        <f t="shared" si="2"/>
        <v>181.19662173862724</v>
      </c>
      <c r="F22" s="21">
        <f t="shared" si="3"/>
        <v>4.566597</v>
      </c>
      <c r="G22" s="182">
        <f t="shared" si="0"/>
        <v>256.904913</v>
      </c>
      <c r="I22" s="121">
        <f>'Tüm Bloklar'!D256</f>
        <v>252.338316</v>
      </c>
      <c r="J22" s="121">
        <f>'Tüm Bloklar'!E256</f>
        <v>4.566597</v>
      </c>
      <c r="K22" s="121">
        <f>'Tüm Bloklar'!F256</f>
        <v>256.904913</v>
      </c>
    </row>
    <row r="23" spans="1:11" ht="17.25" customHeight="1">
      <c r="A23" s="12" t="s">
        <v>31</v>
      </c>
      <c r="B23" s="22">
        <v>116</v>
      </c>
      <c r="C23" s="196">
        <f t="shared" si="1"/>
        <v>1198.9939302982407</v>
      </c>
      <c r="D23" s="19">
        <f>B23*J1/62210*30/100</f>
        <v>71.14169426137276</v>
      </c>
      <c r="E23" s="20">
        <f t="shared" si="2"/>
        <v>179.69789173862722</v>
      </c>
      <c r="F23" s="21">
        <f t="shared" si="3"/>
        <v>4.566597</v>
      </c>
      <c r="G23" s="182">
        <f t="shared" si="0"/>
        <v>255.406183</v>
      </c>
      <c r="I23" s="121">
        <f>'Tüm Bloklar'!D257</f>
        <v>250.839586</v>
      </c>
      <c r="J23" s="121">
        <f>'Tüm Bloklar'!E257</f>
        <v>4.566597</v>
      </c>
      <c r="K23" s="121">
        <f>'Tüm Bloklar'!F257</f>
        <v>255.406183</v>
      </c>
    </row>
    <row r="24" spans="1:11" ht="17.25" customHeight="1">
      <c r="A24" s="12" t="s">
        <v>33</v>
      </c>
      <c r="B24" s="22">
        <v>116</v>
      </c>
      <c r="C24" s="196">
        <f t="shared" si="1"/>
        <v>1190.6179686889527</v>
      </c>
      <c r="D24" s="19">
        <f>B24*J1/62210*30/100</f>
        <v>71.14169426137276</v>
      </c>
      <c r="E24" s="20">
        <f t="shared" si="2"/>
        <v>178.44255373862723</v>
      </c>
      <c r="F24" s="21">
        <f t="shared" si="3"/>
        <v>4.566598</v>
      </c>
      <c r="G24" s="182">
        <f t="shared" si="0"/>
        <v>254.150846</v>
      </c>
      <c r="I24" s="121">
        <f>'Tüm Bloklar'!D258</f>
        <v>249.584248</v>
      </c>
      <c r="J24" s="121">
        <f>'Tüm Bloklar'!E258</f>
        <v>4.566598</v>
      </c>
      <c r="K24" s="121">
        <f>'Tüm Bloklar'!F258</f>
        <v>254.15084600000003</v>
      </c>
    </row>
    <row r="25" spans="1:11" ht="17.25" customHeight="1">
      <c r="A25" s="12" t="s">
        <v>35</v>
      </c>
      <c r="B25" s="22">
        <v>116</v>
      </c>
      <c r="C25" s="196">
        <f t="shared" si="1"/>
        <v>329.6683279949008</v>
      </c>
      <c r="D25" s="19">
        <f>B25*J1/62210*30/100</f>
        <v>71.14169426137276</v>
      </c>
      <c r="E25" s="20">
        <f t="shared" si="2"/>
        <v>49.408676738627236</v>
      </c>
      <c r="F25" s="21">
        <f t="shared" si="3"/>
        <v>4.566597</v>
      </c>
      <c r="G25" s="182">
        <f t="shared" si="0"/>
        <v>125.116968</v>
      </c>
      <c r="I25" s="121">
        <f>'Tüm Bloklar'!D259</f>
        <v>120.550371</v>
      </c>
      <c r="J25" s="121">
        <f>'Tüm Bloklar'!E259</f>
        <v>4.566597</v>
      </c>
      <c r="K25" s="121">
        <f>'Tüm Bloklar'!F259</f>
        <v>125.116968</v>
      </c>
    </row>
    <row r="26" spans="1:11" ht="17.25" customHeight="1">
      <c r="A26" s="12" t="s">
        <v>36</v>
      </c>
      <c r="B26" s="22">
        <v>116</v>
      </c>
      <c r="C26" s="196">
        <f t="shared" si="1"/>
        <v>868.9956031329809</v>
      </c>
      <c r="D26" s="19">
        <f>B26*J1/62210*30/100</f>
        <v>71.14169426137276</v>
      </c>
      <c r="E26" s="20">
        <f t="shared" si="2"/>
        <v>130.23975673862725</v>
      </c>
      <c r="F26" s="21">
        <f t="shared" si="3"/>
        <v>4.566598</v>
      </c>
      <c r="G26" s="182">
        <f t="shared" si="0"/>
        <v>205.94804900000003</v>
      </c>
      <c r="I26" s="121">
        <f>'Tüm Bloklar'!D260</f>
        <v>201.38145100000003</v>
      </c>
      <c r="J26" s="121">
        <f>'Tüm Bloklar'!E260</f>
        <v>4.566598</v>
      </c>
      <c r="K26" s="121">
        <f>'Tüm Bloklar'!F260</f>
        <v>205.948049</v>
      </c>
    </row>
    <row r="27" spans="1:11" ht="17.25" customHeight="1">
      <c r="A27" s="12" t="s">
        <v>38</v>
      </c>
      <c r="B27" s="22">
        <v>116</v>
      </c>
      <c r="C27" s="196">
        <f t="shared" si="1"/>
        <v>911.9953793951249</v>
      </c>
      <c r="D27" s="19">
        <f>B27*J1/62210*30/100</f>
        <v>71.14169426137276</v>
      </c>
      <c r="E27" s="20">
        <f t="shared" si="2"/>
        <v>136.68430073862726</v>
      </c>
      <c r="F27" s="21">
        <f t="shared" si="3"/>
        <v>4.566597</v>
      </c>
      <c r="G27" s="182">
        <f t="shared" si="0"/>
        <v>212.39259200000004</v>
      </c>
      <c r="I27" s="121">
        <f>'Tüm Bloklar'!D261</f>
        <v>207.825995</v>
      </c>
      <c r="J27" s="121">
        <f>'Tüm Bloklar'!E261</f>
        <v>4.566597</v>
      </c>
      <c r="K27" s="121">
        <f>'Tüm Bloklar'!F261</f>
        <v>212.392592</v>
      </c>
    </row>
    <row r="28" spans="1:11" ht="17.25" customHeight="1">
      <c r="A28" s="12" t="s">
        <v>40</v>
      </c>
      <c r="B28" s="22">
        <v>116</v>
      </c>
      <c r="C28" s="196">
        <f t="shared" si="1"/>
        <v>164.99116511589278</v>
      </c>
      <c r="D28" s="19">
        <f>B28*J1/62210*30/100</f>
        <v>71.14169426137276</v>
      </c>
      <c r="E28" s="20">
        <f t="shared" si="2"/>
        <v>24.727868738627237</v>
      </c>
      <c r="F28" s="21">
        <f t="shared" si="3"/>
        <v>4.566597</v>
      </c>
      <c r="G28" s="182">
        <f t="shared" si="0"/>
        <v>100.43616</v>
      </c>
      <c r="I28" s="121">
        <f>'Tüm Bloklar'!D262</f>
        <v>95.869563</v>
      </c>
      <c r="J28" s="121">
        <f>'Tüm Bloklar'!E262</f>
        <v>4.566597</v>
      </c>
      <c r="K28" s="121">
        <f>'Tüm Bloklar'!F262</f>
        <v>100.43616</v>
      </c>
    </row>
    <row r="29" spans="1:11" ht="17.25" customHeight="1">
      <c r="A29" s="12" t="s">
        <v>41</v>
      </c>
      <c r="B29" s="22">
        <v>116</v>
      </c>
      <c r="C29" s="196">
        <f t="shared" si="1"/>
        <v>1014.0048646854087</v>
      </c>
      <c r="D29" s="19">
        <f>B29*J1/62210*30/100</f>
        <v>71.14169426137276</v>
      </c>
      <c r="E29" s="20">
        <f t="shared" si="2"/>
        <v>151.97285973862722</v>
      </c>
      <c r="F29" s="21">
        <f t="shared" si="3"/>
        <v>4.566598</v>
      </c>
      <c r="G29" s="182">
        <f t="shared" si="0"/>
        <v>227.681152</v>
      </c>
      <c r="I29" s="121">
        <f>'Tüm Bloklar'!D263</f>
        <v>223.114554</v>
      </c>
      <c r="J29" s="121">
        <f>'Tüm Bloklar'!E263</f>
        <v>4.566598</v>
      </c>
      <c r="K29" s="121">
        <f>'Tüm Bloklar'!F263</f>
        <v>227.681152</v>
      </c>
    </row>
    <row r="30" spans="1:11" ht="17.25" customHeight="1">
      <c r="A30" s="12" t="s">
        <v>43</v>
      </c>
      <c r="B30" s="22">
        <v>116</v>
      </c>
      <c r="C30" s="196">
        <f t="shared" si="1"/>
        <v>955.9951630227687</v>
      </c>
      <c r="D30" s="19">
        <f>B30*J1/62210*30/100</f>
        <v>71.14169426137276</v>
      </c>
      <c r="E30" s="20">
        <f t="shared" si="2"/>
        <v>143.27871973862722</v>
      </c>
      <c r="F30" s="21">
        <f t="shared" si="3"/>
        <v>4.566597</v>
      </c>
      <c r="G30" s="182">
        <f t="shared" si="0"/>
        <v>218.987011</v>
      </c>
      <c r="I30" s="121">
        <f>'Tüm Bloklar'!D264</f>
        <v>214.420414</v>
      </c>
      <c r="J30" s="121">
        <f>'Tüm Bloklar'!E264</f>
        <v>4.566597</v>
      </c>
      <c r="K30" s="121">
        <f>'Tüm Bloklar'!F264</f>
        <v>218.987011</v>
      </c>
    </row>
    <row r="31" spans="1:11" ht="17.25" customHeight="1">
      <c r="A31" s="12" t="s">
        <v>45</v>
      </c>
      <c r="B31" s="22">
        <v>116</v>
      </c>
      <c r="C31" s="196">
        <f t="shared" si="1"/>
        <v>905.9954085971611</v>
      </c>
      <c r="D31" s="19">
        <f>B31*J1/62210*30/100</f>
        <v>71.14169426137276</v>
      </c>
      <c r="E31" s="20">
        <f t="shared" si="2"/>
        <v>135.7850617386273</v>
      </c>
      <c r="F31" s="21">
        <f t="shared" si="3"/>
        <v>4.566597</v>
      </c>
      <c r="G31" s="182">
        <f t="shared" si="0"/>
        <v>211.49335300000007</v>
      </c>
      <c r="I31" s="121">
        <f>'Tüm Bloklar'!D265</f>
        <v>206.92675600000004</v>
      </c>
      <c r="J31" s="121">
        <f>'Tüm Bloklar'!E265</f>
        <v>4.566597</v>
      </c>
      <c r="K31" s="121">
        <f>'Tüm Bloklar'!F265</f>
        <v>211.49335300000004</v>
      </c>
    </row>
    <row r="32" spans="1:11" ht="17.25" customHeight="1">
      <c r="A32" s="12" t="s">
        <v>46</v>
      </c>
      <c r="B32" s="22">
        <v>116</v>
      </c>
      <c r="C32" s="196">
        <f t="shared" si="1"/>
        <v>1799.5028870925325</v>
      </c>
      <c r="D32" s="19">
        <f>B32*J1/62210*30/100</f>
        <v>71.14169426137276</v>
      </c>
      <c r="E32" s="20">
        <f t="shared" si="2"/>
        <v>269.6985087386272</v>
      </c>
      <c r="F32" s="21">
        <f t="shared" si="3"/>
        <v>4.566598</v>
      </c>
      <c r="G32" s="182">
        <f t="shared" si="0"/>
        <v>345.406801</v>
      </c>
      <c r="I32" s="121">
        <f>'Tüm Bloklar'!D266</f>
        <v>340.840203</v>
      </c>
      <c r="J32" s="121">
        <f>'Tüm Bloklar'!E266</f>
        <v>4.566598</v>
      </c>
      <c r="K32" s="121">
        <f>'Tüm Bloklar'!F266</f>
        <v>345.406801</v>
      </c>
    </row>
    <row r="33" spans="1:11" ht="17.25" customHeight="1">
      <c r="A33" s="12" t="s">
        <v>47</v>
      </c>
      <c r="B33" s="22">
        <v>116</v>
      </c>
      <c r="C33" s="196">
        <f t="shared" si="1"/>
        <v>986.0200113584849</v>
      </c>
      <c r="D33" s="19">
        <f>B33*J1/62210*30/100</f>
        <v>71.14169426137276</v>
      </c>
      <c r="E33" s="20">
        <f t="shared" si="2"/>
        <v>147.77866073862725</v>
      </c>
      <c r="F33" s="21">
        <f t="shared" si="3"/>
        <v>4.566597</v>
      </c>
      <c r="G33" s="182">
        <f t="shared" si="0"/>
        <v>223.48695200000003</v>
      </c>
      <c r="I33" s="121">
        <f>'Tüm Bloklar'!D267</f>
        <v>218.92035500000003</v>
      </c>
      <c r="J33" s="121">
        <f>'Tüm Bloklar'!E267</f>
        <v>4.566597</v>
      </c>
      <c r="K33" s="121">
        <f>'Tüm Bloklar'!F267</f>
        <v>223.48695200000003</v>
      </c>
    </row>
    <row r="34" spans="1:11" ht="17.25" customHeight="1">
      <c r="A34" s="12" t="s">
        <v>49</v>
      </c>
      <c r="B34" s="22">
        <v>116</v>
      </c>
      <c r="C34" s="196">
        <f t="shared" si="1"/>
        <v>1467.9925621351888</v>
      </c>
      <c r="D34" s="19">
        <f>B34*J1/62210*30/100</f>
        <v>71.14169426137276</v>
      </c>
      <c r="E34" s="20">
        <f t="shared" si="2"/>
        <v>220.01376473862723</v>
      </c>
      <c r="F34" s="21">
        <f t="shared" si="3"/>
        <v>4.566597</v>
      </c>
      <c r="G34" s="182">
        <f t="shared" si="0"/>
        <v>295.722056</v>
      </c>
      <c r="I34" s="121">
        <f>'Tüm Bloklar'!D268</f>
        <v>291.155459</v>
      </c>
      <c r="J34" s="121">
        <f>'Tüm Bloklar'!E268</f>
        <v>4.566597</v>
      </c>
      <c r="K34" s="121">
        <f>'Tüm Bloklar'!F268</f>
        <v>295.722056</v>
      </c>
    </row>
    <row r="35" spans="1:11" ht="17.25" customHeight="1">
      <c r="A35" s="12" t="s">
        <v>51</v>
      </c>
      <c r="B35" s="22">
        <v>116</v>
      </c>
      <c r="C35" s="196">
        <f t="shared" si="1"/>
        <v>785.9960126547088</v>
      </c>
      <c r="D35" s="19">
        <f>B35*J1/62210*30/100</f>
        <v>71.14169426137276</v>
      </c>
      <c r="E35" s="20">
        <f t="shared" si="2"/>
        <v>117.80028473862724</v>
      </c>
      <c r="F35" s="21">
        <f t="shared" si="3"/>
        <v>4.566598</v>
      </c>
      <c r="G35" s="182">
        <f t="shared" si="0"/>
        <v>193.508577</v>
      </c>
      <c r="I35" s="121">
        <f>'Tüm Bloklar'!D269</f>
        <v>188.941979</v>
      </c>
      <c r="J35" s="121">
        <f>'Tüm Bloklar'!E269</f>
        <v>4.566598</v>
      </c>
      <c r="K35" s="121">
        <f>'Tüm Bloklar'!F269</f>
        <v>193.508577</v>
      </c>
    </row>
    <row r="36" spans="1:11" ht="17.25" customHeight="1">
      <c r="A36" s="12" t="s">
        <v>52</v>
      </c>
      <c r="B36" s="22">
        <v>116</v>
      </c>
      <c r="C36" s="196">
        <f t="shared" si="1"/>
        <v>1731.306234668685</v>
      </c>
      <c r="D36" s="19">
        <f>B36*J1/62210*30/100</f>
        <v>71.14169426137276</v>
      </c>
      <c r="E36" s="20">
        <f t="shared" si="2"/>
        <v>259.4776107386273</v>
      </c>
      <c r="F36" s="21">
        <f t="shared" si="3"/>
        <v>4.566597</v>
      </c>
      <c r="G36" s="182">
        <f t="shared" si="0"/>
        <v>335.18590200000006</v>
      </c>
      <c r="I36" s="121">
        <f>'Tüm Bloklar'!D270</f>
        <v>330.61930500000005</v>
      </c>
      <c r="J36" s="121">
        <f>'Tüm Bloklar'!E270</f>
        <v>4.566597</v>
      </c>
      <c r="K36" s="121">
        <f>'Tüm Bloklar'!F270</f>
        <v>335.185902</v>
      </c>
    </row>
    <row r="37" spans="1:11" ht="17.25" customHeight="1">
      <c r="A37" s="12" t="s">
        <v>54</v>
      </c>
      <c r="B37" s="22">
        <v>116</v>
      </c>
      <c r="C37" s="196">
        <f t="shared" si="1"/>
        <v>641.0257505555007</v>
      </c>
      <c r="D37" s="19">
        <f>B37*J1/62210*30/100</f>
        <v>71.14169426137276</v>
      </c>
      <c r="E37" s="20">
        <f t="shared" si="2"/>
        <v>96.07302673862723</v>
      </c>
      <c r="F37" s="21">
        <f t="shared" si="3"/>
        <v>4.566597</v>
      </c>
      <c r="G37" s="182">
        <f t="shared" si="0"/>
        <v>171.781318</v>
      </c>
      <c r="I37" s="121">
        <f>'Tüm Bloklar'!D271</f>
        <v>167.214721</v>
      </c>
      <c r="J37" s="121">
        <f>'Tüm Bloklar'!E271</f>
        <v>4.566597</v>
      </c>
      <c r="K37" s="121">
        <f>'Tüm Bloklar'!F271</f>
        <v>171.781318</v>
      </c>
    </row>
    <row r="38" spans="1:11" ht="17.25" customHeight="1">
      <c r="A38" s="12" t="s">
        <v>56</v>
      </c>
      <c r="B38" s="22">
        <v>116</v>
      </c>
      <c r="C38" s="196">
        <f t="shared" si="1"/>
        <v>825.9958201985608</v>
      </c>
      <c r="D38" s="19">
        <f>B38*J1/62210*30/100</f>
        <v>71.14169426137276</v>
      </c>
      <c r="E38" s="20">
        <f t="shared" si="2"/>
        <v>123.79521173862723</v>
      </c>
      <c r="F38" s="21">
        <f t="shared" si="3"/>
        <v>4.566598</v>
      </c>
      <c r="G38" s="182">
        <f t="shared" si="0"/>
        <v>199.503504</v>
      </c>
      <c r="I38" s="121">
        <f>'Tüm Bloklar'!D272</f>
        <v>194.936906</v>
      </c>
      <c r="J38" s="121">
        <f>'Tüm Bloklar'!E272</f>
        <v>4.566598</v>
      </c>
      <c r="K38" s="121">
        <f>'Tüm Bloklar'!F272</f>
        <v>199.503504</v>
      </c>
    </row>
    <row r="39" spans="1:11" ht="17.25" customHeight="1">
      <c r="A39" s="12" t="s">
        <v>57</v>
      </c>
      <c r="B39" s="22">
        <v>116</v>
      </c>
      <c r="C39" s="196">
        <f t="shared" si="1"/>
        <v>557.9971690380088</v>
      </c>
      <c r="D39" s="19">
        <f>B39*J1/62210*30/100</f>
        <v>71.14169426137276</v>
      </c>
      <c r="E39" s="20">
        <f t="shared" si="2"/>
        <v>83.62920973862724</v>
      </c>
      <c r="F39" s="21">
        <f t="shared" si="3"/>
        <v>4.566597</v>
      </c>
      <c r="G39" s="182">
        <f t="shared" si="0"/>
        <v>159.337501</v>
      </c>
      <c r="I39" s="121">
        <f>'Tüm Bloklar'!D273</f>
        <v>154.770904</v>
      </c>
      <c r="J39" s="121">
        <f>'Tüm Bloklar'!E273</f>
        <v>4.566597</v>
      </c>
      <c r="K39" s="121">
        <f>'Tüm Bloklar'!F273</f>
        <v>159.337501</v>
      </c>
    </row>
    <row r="40" spans="1:11" ht="17.25" customHeight="1">
      <c r="A40" s="12" t="s">
        <v>59</v>
      </c>
      <c r="B40" s="22">
        <v>116</v>
      </c>
      <c r="C40" s="196">
        <f t="shared" si="1"/>
        <v>626.9508245354367</v>
      </c>
      <c r="D40" s="19">
        <f>B40*J1/62210*30/100</f>
        <v>71.14169426137276</v>
      </c>
      <c r="E40" s="20">
        <f t="shared" si="2"/>
        <v>93.96356273862723</v>
      </c>
      <c r="F40" s="49">
        <f>J40</f>
        <v>4.566597</v>
      </c>
      <c r="G40" s="182">
        <f t="shared" si="0"/>
        <v>169.671854</v>
      </c>
      <c r="I40" s="121">
        <f>'Tüm Bloklar'!D274</f>
        <v>165.105257</v>
      </c>
      <c r="J40" s="121">
        <f>'Tüm Bloklar'!E274</f>
        <v>4.566597</v>
      </c>
      <c r="K40" s="121">
        <f>'Tüm Bloklar'!F274</f>
        <v>169.671854</v>
      </c>
    </row>
    <row r="41" spans="1:11" ht="17.25" customHeight="1">
      <c r="A41" s="12" t="s">
        <v>60</v>
      </c>
      <c r="B41" s="22">
        <v>116</v>
      </c>
      <c r="C41" s="196">
        <f t="shared" si="1"/>
        <v>1416.7238208816927</v>
      </c>
      <c r="D41" s="19">
        <f>B41*J1/62210*30/100</f>
        <v>71.14169426137276</v>
      </c>
      <c r="E41" s="20">
        <f t="shared" si="2"/>
        <v>212.3299187386272</v>
      </c>
      <c r="F41" s="21">
        <f>J41</f>
        <v>4.566598</v>
      </c>
      <c r="G41" s="182">
        <f t="shared" si="0"/>
        <v>288.038211</v>
      </c>
      <c r="I41" s="121">
        <f>'Tüm Bloklar'!D275</f>
        <v>283.471613</v>
      </c>
      <c r="J41" s="121">
        <f>'Tüm Bloklar'!E275</f>
        <v>4.566598</v>
      </c>
      <c r="K41" s="121">
        <f>'Tüm Bloklar'!F275</f>
        <v>288.038211</v>
      </c>
    </row>
    <row r="42" spans="1:11" ht="17.25" customHeight="1">
      <c r="A42" s="12" t="s">
        <v>61</v>
      </c>
      <c r="B42" s="22">
        <v>116</v>
      </c>
      <c r="C42" s="196">
        <f t="shared" si="1"/>
        <v>1097.994440770629</v>
      </c>
      <c r="D42" s="19">
        <f>B42*J1/62210*30/100</f>
        <v>71.14169426137276</v>
      </c>
      <c r="E42" s="20">
        <f t="shared" si="2"/>
        <v>164.56070473862724</v>
      </c>
      <c r="F42" s="21">
        <f>J42</f>
        <v>4.566597</v>
      </c>
      <c r="G42" s="182">
        <f t="shared" si="0"/>
        <v>240.26899600000002</v>
      </c>
      <c r="I42" s="121">
        <f>'Tüm Bloklar'!D276</f>
        <v>235.702399</v>
      </c>
      <c r="J42" s="121">
        <f>'Tüm Bloklar'!E276</f>
        <v>4.566597</v>
      </c>
      <c r="K42" s="121">
        <f>'Tüm Bloklar'!F276</f>
        <v>240.26899600000002</v>
      </c>
    </row>
    <row r="43" spans="1:11" ht="17.25" customHeight="1" thickBot="1">
      <c r="A43" s="23" t="s">
        <v>62</v>
      </c>
      <c r="B43" s="24">
        <v>116</v>
      </c>
      <c r="C43" s="196">
        <f t="shared" si="1"/>
        <v>1688.9914542775286</v>
      </c>
      <c r="D43" s="19">
        <f>B43*J1/62210*30/100</f>
        <v>71.14169426137276</v>
      </c>
      <c r="E43" s="50">
        <f t="shared" si="2"/>
        <v>253.13572973862722</v>
      </c>
      <c r="F43" s="21">
        <f>J43</f>
        <v>4.566598</v>
      </c>
      <c r="G43" s="187">
        <f t="shared" si="0"/>
        <v>328.844022</v>
      </c>
      <c r="I43" s="121">
        <f>'Tüm Bloklar'!D277</f>
        <v>324.277424</v>
      </c>
      <c r="J43" s="121">
        <f>'Tüm Bloklar'!E277</f>
        <v>4.566598</v>
      </c>
      <c r="K43" s="121">
        <f>'Tüm Bloklar'!F277</f>
        <v>328.844022</v>
      </c>
    </row>
    <row r="44" spans="1:11" ht="17.25" customHeight="1" thickBot="1">
      <c r="A44" s="252" t="s">
        <v>523</v>
      </c>
      <c r="B44" s="252"/>
      <c r="C44" s="26">
        <f>SUM(C4:C43)</f>
        <v>43447.02194000024</v>
      </c>
      <c r="D44" s="27">
        <f>SUM(D4:D43)</f>
        <v>2821.136151744093</v>
      </c>
      <c r="E44" s="27">
        <f>SUM(E4:E43)</f>
        <v>6511.574452255909</v>
      </c>
      <c r="F44" s="27">
        <f>SUM(F4:F43)</f>
        <v>182.66389500000002</v>
      </c>
      <c r="G44" s="184">
        <f>SUM(G4:G43)</f>
        <v>9515.374499000001</v>
      </c>
      <c r="I44" s="28">
        <f>SUM(I4:I43)</f>
        <v>9332.710604</v>
      </c>
      <c r="J44" s="28">
        <f>SUM(J4:J43)</f>
        <v>182.66389500000002</v>
      </c>
      <c r="K44" s="28">
        <f>SUM(K4:K43)</f>
        <v>9515.374499000001</v>
      </c>
    </row>
    <row r="45" spans="1:11" ht="15.75">
      <c r="A45" s="29"/>
      <c r="B45" s="29"/>
      <c r="C45" s="51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254" t="s">
        <v>524</v>
      </c>
      <c r="E46" s="259" t="s">
        <v>525</v>
      </c>
      <c r="F46" s="236" t="s">
        <v>526</v>
      </c>
      <c r="G46" s="34"/>
    </row>
    <row r="47" spans="4:7" ht="15.75" customHeight="1" hidden="1" thickBot="1">
      <c r="D47" s="255"/>
      <c r="E47" s="260"/>
      <c r="F47" s="237"/>
      <c r="G47" s="34"/>
    </row>
    <row r="48" spans="1:7" ht="15.75" hidden="1">
      <c r="A48" s="240" t="s">
        <v>527</v>
      </c>
      <c r="B48" s="241"/>
      <c r="C48" s="241"/>
      <c r="D48" s="35">
        <f>SUM(G4:G5)</f>
        <v>549.2087300000001</v>
      </c>
      <c r="E48" s="36">
        <v>2</v>
      </c>
      <c r="F48" s="35">
        <f>D48/E48</f>
        <v>274.60436500000003</v>
      </c>
      <c r="G48" s="33"/>
    </row>
    <row r="49" spans="1:7" ht="15.75" hidden="1">
      <c r="A49" s="243" t="s">
        <v>528</v>
      </c>
      <c r="B49" s="244"/>
      <c r="C49" s="244"/>
      <c r="D49" s="37">
        <f>G97-D103-D101</f>
        <v>16644.436099000002</v>
      </c>
      <c r="E49" s="38">
        <v>74</v>
      </c>
      <c r="F49" s="37">
        <f>D49/E49</f>
        <v>224.92481214864867</v>
      </c>
      <c r="G49" s="33"/>
    </row>
    <row r="50" spans="1:7" ht="16.5" hidden="1" thickBot="1">
      <c r="A50" s="246" t="s">
        <v>529</v>
      </c>
      <c r="B50" s="247"/>
      <c r="C50" s="247"/>
      <c r="D50" s="39">
        <f>SUM(G92:G95)</f>
        <v>2480.9586990000003</v>
      </c>
      <c r="E50" s="40">
        <v>4</v>
      </c>
      <c r="F50" s="39">
        <f>D50/E50</f>
        <v>620.2396747500001</v>
      </c>
      <c r="G50" s="33"/>
    </row>
    <row r="51" spans="2:6" ht="16.5" hidden="1" thickBot="1">
      <c r="B51" s="251"/>
      <c r="C51" s="251"/>
      <c r="D51" s="41">
        <f>SUM(D48:D50)</f>
        <v>19674.603528</v>
      </c>
      <c r="E51" s="41">
        <f>SUM(E48:E50)</f>
        <v>80</v>
      </c>
      <c r="F51" s="39">
        <f>D51/E51</f>
        <v>245.9325441</v>
      </c>
    </row>
    <row r="52" spans="1:11" ht="7.5" customHeight="1" thickBot="1">
      <c r="A52" s="29"/>
      <c r="B52" s="29"/>
      <c r="C52" s="51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266" t="s">
        <v>671</v>
      </c>
      <c r="B53" s="267"/>
      <c r="C53" s="267"/>
      <c r="D53" s="267"/>
      <c r="E53" s="267"/>
      <c r="F53" s="267"/>
      <c r="G53" s="268"/>
      <c r="J53" s="4"/>
    </row>
    <row r="54" spans="1:11" s="8" customFormat="1" ht="24" customHeight="1" thickBot="1">
      <c r="A54" s="229" t="s">
        <v>516</v>
      </c>
      <c r="B54" s="5" t="s">
        <v>517</v>
      </c>
      <c r="C54" s="230" t="s">
        <v>533</v>
      </c>
      <c r="D54" s="6" t="s">
        <v>518</v>
      </c>
      <c r="E54" s="7" t="s">
        <v>519</v>
      </c>
      <c r="F54" s="123" t="s">
        <v>660</v>
      </c>
      <c r="G54" s="191" t="s">
        <v>662</v>
      </c>
      <c r="I54" s="232" t="s">
        <v>0</v>
      </c>
      <c r="J54" s="232" t="s">
        <v>1</v>
      </c>
      <c r="K54" s="232" t="s">
        <v>2</v>
      </c>
    </row>
    <row r="55" spans="1:11" s="8" customFormat="1" ht="21.75" customHeight="1" thickBot="1">
      <c r="A55" s="229"/>
      <c r="B55" s="9" t="s">
        <v>520</v>
      </c>
      <c r="C55" s="231"/>
      <c r="D55" s="10" t="s">
        <v>521</v>
      </c>
      <c r="E55" s="11" t="s">
        <v>522</v>
      </c>
      <c r="F55" s="124" t="s">
        <v>661</v>
      </c>
      <c r="G55" s="192" t="s">
        <v>663</v>
      </c>
      <c r="I55" s="233"/>
      <c r="J55" s="233"/>
      <c r="K55" s="233"/>
    </row>
    <row r="56" spans="1:11" ht="17.25" customHeight="1">
      <c r="A56" s="52" t="s">
        <v>64</v>
      </c>
      <c r="B56" s="22">
        <v>116</v>
      </c>
      <c r="C56" s="196">
        <f>E56*6.672276</f>
        <v>692.0014988252847</v>
      </c>
      <c r="D56" s="19">
        <f>B56*J1/62210*30/100</f>
        <v>71.14169426137276</v>
      </c>
      <c r="E56" s="20">
        <f t="shared" si="2"/>
        <v>103.71296073862722</v>
      </c>
      <c r="F56" s="17">
        <f>J56</f>
        <v>4.566597</v>
      </c>
      <c r="G56" s="188">
        <f aca="true" t="shared" si="4" ref="G56:G95">D56+E56+F56</f>
        <v>179.42125199999998</v>
      </c>
      <c r="I56" s="3">
        <f>'Tüm Bloklar'!D278</f>
        <v>174.85465499999998</v>
      </c>
      <c r="J56" s="3">
        <f>'Tüm Bloklar'!E278</f>
        <v>4.566597</v>
      </c>
      <c r="K56" s="3">
        <f>'Tüm Bloklar'!F278</f>
        <v>179.42125199999998</v>
      </c>
    </row>
    <row r="57" spans="1:11" ht="17.25" customHeight="1">
      <c r="A57" s="52" t="s">
        <v>66</v>
      </c>
      <c r="B57" s="22">
        <v>116</v>
      </c>
      <c r="C57" s="196">
        <f aca="true" t="shared" si="5" ref="C57:C95">E57*6.672276</f>
        <v>774.3580753931608</v>
      </c>
      <c r="D57" s="19">
        <f>B57*J1/62210*30/100</f>
        <v>71.14169426137276</v>
      </c>
      <c r="E57" s="20">
        <f t="shared" si="2"/>
        <v>116.05606173862724</v>
      </c>
      <c r="F57" s="21">
        <f>J57</f>
        <v>4.566597</v>
      </c>
      <c r="G57" s="188">
        <f t="shared" si="4"/>
        <v>191.764353</v>
      </c>
      <c r="I57" s="3">
        <f>'Tüm Bloklar'!D279</f>
        <v>187.197756</v>
      </c>
      <c r="J57" s="3">
        <f>'Tüm Bloklar'!E279</f>
        <v>4.566597</v>
      </c>
      <c r="K57" s="3">
        <f>'Tüm Bloklar'!F279</f>
        <v>191.76435300000003</v>
      </c>
    </row>
    <row r="58" spans="1:11" ht="17.25" customHeight="1">
      <c r="A58" s="52" t="s">
        <v>68</v>
      </c>
      <c r="B58" s="22">
        <v>116</v>
      </c>
      <c r="C58" s="196">
        <f t="shared" si="5"/>
        <v>1073.9945575787729</v>
      </c>
      <c r="D58" s="19">
        <f>B58*J1/62210*30/100</f>
        <v>71.14169426137276</v>
      </c>
      <c r="E58" s="20">
        <f t="shared" si="2"/>
        <v>160.96374873862726</v>
      </c>
      <c r="F58" s="21">
        <f aca="true" t="shared" si="6" ref="F58:F91">J58</f>
        <v>4.566598</v>
      </c>
      <c r="G58" s="188">
        <f t="shared" si="4"/>
        <v>236.67204100000004</v>
      </c>
      <c r="I58" s="3">
        <f>'Tüm Bloklar'!D280</f>
        <v>232.105443</v>
      </c>
      <c r="J58" s="3">
        <f>'Tüm Bloklar'!E280</f>
        <v>4.566598</v>
      </c>
      <c r="K58" s="3">
        <f>'Tüm Bloklar'!F280</f>
        <v>236.672041</v>
      </c>
    </row>
    <row r="59" spans="1:11" ht="17.25" customHeight="1">
      <c r="A59" s="52" t="s">
        <v>69</v>
      </c>
      <c r="B59" s="22">
        <v>116</v>
      </c>
      <c r="C59" s="196">
        <f t="shared" si="5"/>
        <v>1165.9941009178528</v>
      </c>
      <c r="D59" s="19">
        <f>B59*J1/62210*30/100</f>
        <v>71.14169426137276</v>
      </c>
      <c r="E59" s="20">
        <f t="shared" si="2"/>
        <v>174.75207873862723</v>
      </c>
      <c r="F59" s="21">
        <f t="shared" si="6"/>
        <v>4.566597</v>
      </c>
      <c r="G59" s="188">
        <f t="shared" si="4"/>
        <v>250.46037</v>
      </c>
      <c r="I59" s="3">
        <f>'Tüm Bloklar'!D281</f>
        <v>245.893773</v>
      </c>
      <c r="J59" s="3">
        <f>'Tüm Bloklar'!E281</f>
        <v>4.566597</v>
      </c>
      <c r="K59" s="3">
        <f>'Tüm Bloklar'!F281</f>
        <v>250.46037</v>
      </c>
    </row>
    <row r="60" spans="1:11" ht="17.25" customHeight="1">
      <c r="A60" s="52" t="s">
        <v>71</v>
      </c>
      <c r="B60" s="22">
        <v>116</v>
      </c>
      <c r="C60" s="196">
        <f t="shared" si="5"/>
        <v>1290.2304588430645</v>
      </c>
      <c r="D60" s="19">
        <f>B60*J1/62210*30/100</f>
        <v>71.14169426137276</v>
      </c>
      <c r="E60" s="20">
        <f t="shared" si="2"/>
        <v>193.3718657386272</v>
      </c>
      <c r="F60" s="21">
        <f t="shared" si="6"/>
        <v>4.566597</v>
      </c>
      <c r="G60" s="188">
        <f t="shared" si="4"/>
        <v>269.080157</v>
      </c>
      <c r="I60" s="3">
        <f>'Tüm Bloklar'!D282</f>
        <v>264.51356</v>
      </c>
      <c r="J60" s="3">
        <f>'Tüm Bloklar'!E282</f>
        <v>4.566597</v>
      </c>
      <c r="K60" s="3">
        <f>'Tüm Bloklar'!F282</f>
        <v>269.080157</v>
      </c>
    </row>
    <row r="61" spans="1:11" ht="17.25" customHeight="1">
      <c r="A61" s="52" t="s">
        <v>73</v>
      </c>
      <c r="B61" s="22">
        <v>116</v>
      </c>
      <c r="C61" s="196">
        <f t="shared" si="5"/>
        <v>1370.7610536548486</v>
      </c>
      <c r="D61" s="19">
        <f>B61*J1/62210*30/100</f>
        <v>71.14169426137276</v>
      </c>
      <c r="E61" s="20">
        <f t="shared" si="2"/>
        <v>205.4412997386272</v>
      </c>
      <c r="F61" s="21">
        <f t="shared" si="6"/>
        <v>4.566598</v>
      </c>
      <c r="G61" s="188">
        <f t="shared" si="4"/>
        <v>281.149592</v>
      </c>
      <c r="I61" s="3">
        <f>'Tüm Bloklar'!D283</f>
        <v>276.582994</v>
      </c>
      <c r="J61" s="3">
        <f>'Tüm Bloklar'!E283</f>
        <v>4.566598</v>
      </c>
      <c r="K61" s="3">
        <f>'Tüm Bloklar'!F283</f>
        <v>281.149592</v>
      </c>
    </row>
    <row r="62" spans="1:11" ht="17.25" customHeight="1">
      <c r="A62" s="52" t="s">
        <v>75</v>
      </c>
      <c r="B62" s="22">
        <v>116</v>
      </c>
      <c r="C62" s="196">
        <f t="shared" si="5"/>
        <v>1102.9944242199208</v>
      </c>
      <c r="D62" s="19">
        <f>B62*J1/62210*30/100</f>
        <v>71.14169426137276</v>
      </c>
      <c r="E62" s="20">
        <f t="shared" si="2"/>
        <v>165.31007173862724</v>
      </c>
      <c r="F62" s="21">
        <f t="shared" si="6"/>
        <v>4.566597</v>
      </c>
      <c r="G62" s="188">
        <f t="shared" si="4"/>
        <v>241.01836300000002</v>
      </c>
      <c r="I62" s="3">
        <f>'Tüm Bloklar'!D284</f>
        <v>236.451766</v>
      </c>
      <c r="J62" s="3">
        <f>'Tüm Bloklar'!E284</f>
        <v>4.566597</v>
      </c>
      <c r="K62" s="3">
        <f>'Tüm Bloklar'!F284</f>
        <v>241.018363</v>
      </c>
    </row>
    <row r="63" spans="1:11" ht="17.25" customHeight="1">
      <c r="A63" s="52" t="s">
        <v>76</v>
      </c>
      <c r="B63" s="22">
        <v>116</v>
      </c>
      <c r="C63" s="196">
        <f t="shared" si="5"/>
        <v>516.9973808177607</v>
      </c>
      <c r="D63" s="19">
        <f>B63*J1/62210*30/100</f>
        <v>71.14169426137276</v>
      </c>
      <c r="E63" s="20">
        <f t="shared" si="2"/>
        <v>77.48441173862723</v>
      </c>
      <c r="F63" s="21">
        <f t="shared" si="6"/>
        <v>4.566597</v>
      </c>
      <c r="G63" s="188">
        <f t="shared" si="4"/>
        <v>153.192703</v>
      </c>
      <c r="I63" s="3">
        <f>'Tüm Bloklar'!D285</f>
        <v>148.626106</v>
      </c>
      <c r="J63" s="3">
        <f>'Tüm Bloklar'!E285</f>
        <v>4.566597</v>
      </c>
      <c r="K63" s="3">
        <f>'Tüm Bloklar'!F285</f>
        <v>153.192703</v>
      </c>
    </row>
    <row r="64" spans="1:11" ht="17.25" customHeight="1">
      <c r="A64" s="52" t="s">
        <v>78</v>
      </c>
      <c r="B64" s="22">
        <v>116</v>
      </c>
      <c r="C64" s="196">
        <f t="shared" si="5"/>
        <v>788.9990039140287</v>
      </c>
      <c r="D64" s="19">
        <f>B64*J1/62210*30/100</f>
        <v>71.14169426137276</v>
      </c>
      <c r="E64" s="20">
        <f t="shared" si="2"/>
        <v>118.25035473862722</v>
      </c>
      <c r="F64" s="21">
        <f t="shared" si="6"/>
        <v>4.566598</v>
      </c>
      <c r="G64" s="188">
        <f t="shared" si="4"/>
        <v>193.95864699999998</v>
      </c>
      <c r="I64" s="3">
        <f>'Tüm Bloklar'!D286</f>
        <v>189.392049</v>
      </c>
      <c r="J64" s="3">
        <f>'Tüm Bloklar'!E286</f>
        <v>4.566598</v>
      </c>
      <c r="K64" s="3">
        <f>'Tüm Bloklar'!F286</f>
        <v>193.95864699999998</v>
      </c>
    </row>
    <row r="65" spans="1:11" ht="17.25" customHeight="1">
      <c r="A65" s="52" t="s">
        <v>80</v>
      </c>
      <c r="B65" s="22">
        <v>116</v>
      </c>
      <c r="C65" s="196">
        <f t="shared" si="5"/>
        <v>572.9970926967808</v>
      </c>
      <c r="D65" s="19">
        <f>B65*J1/62210*30/100</f>
        <v>71.14169426137276</v>
      </c>
      <c r="E65" s="20">
        <f t="shared" si="2"/>
        <v>85.87730673862724</v>
      </c>
      <c r="F65" s="21">
        <f t="shared" si="6"/>
        <v>4.566597</v>
      </c>
      <c r="G65" s="188">
        <f t="shared" si="4"/>
        <v>161.585598</v>
      </c>
      <c r="I65" s="3">
        <f>'Tüm Bloklar'!D287</f>
        <v>157.019001</v>
      </c>
      <c r="J65" s="3">
        <f>'Tüm Bloklar'!E287</f>
        <v>4.566597</v>
      </c>
      <c r="K65" s="3">
        <f>'Tüm Bloklar'!F287</f>
        <v>161.585598</v>
      </c>
    </row>
    <row r="66" spans="1:11" ht="17.25" customHeight="1">
      <c r="A66" s="52" t="s">
        <v>82</v>
      </c>
      <c r="B66" s="22">
        <v>116</v>
      </c>
      <c r="C66" s="196">
        <f t="shared" si="5"/>
        <v>673.9965888966686</v>
      </c>
      <c r="D66" s="19">
        <f>B66*J1/62210*30/100</f>
        <v>71.14169426137276</v>
      </c>
      <c r="E66" s="20">
        <f t="shared" si="2"/>
        <v>101.01449473862722</v>
      </c>
      <c r="F66" s="21">
        <f t="shared" si="6"/>
        <v>4.566597</v>
      </c>
      <c r="G66" s="188">
        <f t="shared" si="4"/>
        <v>176.72278599999999</v>
      </c>
      <c r="I66" s="3">
        <f>'Tüm Bloklar'!D288</f>
        <v>172.15618899999998</v>
      </c>
      <c r="J66" s="3">
        <f>'Tüm Bloklar'!E288</f>
        <v>4.566597</v>
      </c>
      <c r="K66" s="3">
        <f>'Tüm Bloklar'!F288</f>
        <v>176.72278599999999</v>
      </c>
    </row>
    <row r="67" spans="1:11" ht="17.25" customHeight="1">
      <c r="A67" s="52" t="s">
        <v>84</v>
      </c>
      <c r="B67" s="22">
        <v>116</v>
      </c>
      <c r="C67" s="196">
        <f t="shared" si="5"/>
        <v>790.9959961040008</v>
      </c>
      <c r="D67" s="19">
        <f>B67*J1/62210*30/100</f>
        <v>71.14169426137276</v>
      </c>
      <c r="E67" s="20">
        <f t="shared" si="2"/>
        <v>118.54965173862725</v>
      </c>
      <c r="F67" s="21">
        <f t="shared" si="6"/>
        <v>4.566598</v>
      </c>
      <c r="G67" s="188">
        <f t="shared" si="4"/>
        <v>194.257944</v>
      </c>
      <c r="I67" s="3">
        <f>'Tüm Bloklar'!D289</f>
        <v>189.691346</v>
      </c>
      <c r="J67" s="3">
        <f>'Tüm Bloklar'!E289</f>
        <v>4.566598</v>
      </c>
      <c r="K67" s="3">
        <f>'Tüm Bloklar'!F289</f>
        <v>194.25794400000004</v>
      </c>
    </row>
    <row r="68" spans="1:11" ht="17.25" customHeight="1">
      <c r="A68" s="52" t="s">
        <v>86</v>
      </c>
      <c r="B68" s="22">
        <v>116</v>
      </c>
      <c r="C68" s="196">
        <f t="shared" si="5"/>
        <v>972.0750746194527</v>
      </c>
      <c r="D68" s="19">
        <f>B68*J1/62210*30/100</f>
        <v>71.14169426137276</v>
      </c>
      <c r="E68" s="20">
        <f t="shared" si="2"/>
        <v>145.68867873862723</v>
      </c>
      <c r="F68" s="21">
        <f t="shared" si="6"/>
        <v>4.566597</v>
      </c>
      <c r="G68" s="188">
        <f t="shared" si="4"/>
        <v>221.39697</v>
      </c>
      <c r="I68" s="3">
        <f>'Tüm Bloklar'!D290</f>
        <v>216.830373</v>
      </c>
      <c r="J68" s="3">
        <f>'Tüm Bloklar'!E290</f>
        <v>4.566597</v>
      </c>
      <c r="K68" s="3">
        <f>'Tüm Bloklar'!F290</f>
        <v>221.39697</v>
      </c>
    </row>
    <row r="69" spans="1:11" ht="17.25" customHeight="1">
      <c r="A69" s="52" t="s">
        <v>88</v>
      </c>
      <c r="B69" s="22">
        <v>116</v>
      </c>
      <c r="C69" s="196">
        <f t="shared" si="5"/>
        <v>758.4071589083848</v>
      </c>
      <c r="D69" s="19">
        <f>B69*J1/62210*30/100</f>
        <v>71.14169426137276</v>
      </c>
      <c r="E69" s="20">
        <f t="shared" si="2"/>
        <v>113.66543573862724</v>
      </c>
      <c r="F69" s="21">
        <f t="shared" si="6"/>
        <v>4.566597</v>
      </c>
      <c r="G69" s="188">
        <f t="shared" si="4"/>
        <v>189.373727</v>
      </c>
      <c r="I69" s="3">
        <f>'Tüm Bloklar'!D291</f>
        <v>184.80713</v>
      </c>
      <c r="J69" s="3">
        <f>'Tüm Bloklar'!E291</f>
        <v>4.566597</v>
      </c>
      <c r="K69" s="3">
        <f>'Tüm Bloklar'!F291</f>
        <v>189.373727</v>
      </c>
    </row>
    <row r="70" spans="1:11" ht="17.25" customHeight="1">
      <c r="A70" s="52" t="s">
        <v>90</v>
      </c>
      <c r="B70" s="22">
        <v>116</v>
      </c>
      <c r="C70" s="196">
        <f t="shared" si="5"/>
        <v>1196.9939355840688</v>
      </c>
      <c r="D70" s="19">
        <f>B70*J1/62210*30/100</f>
        <v>71.14169426137276</v>
      </c>
      <c r="E70" s="20">
        <f t="shared" si="2"/>
        <v>179.39814473862725</v>
      </c>
      <c r="F70" s="21">
        <f t="shared" si="6"/>
        <v>4.566598</v>
      </c>
      <c r="G70" s="188">
        <f t="shared" si="4"/>
        <v>255.10643700000003</v>
      </c>
      <c r="I70" s="3">
        <f>'Tüm Bloklar'!D292</f>
        <v>250.539839</v>
      </c>
      <c r="J70" s="3">
        <f>'Tüm Bloklar'!E292</f>
        <v>4.566598</v>
      </c>
      <c r="K70" s="3">
        <f>'Tüm Bloklar'!F292</f>
        <v>255.106437</v>
      </c>
    </row>
    <row r="71" spans="1:11" ht="17.25" customHeight="1">
      <c r="A71" s="52" t="s">
        <v>92</v>
      </c>
      <c r="B71" s="22">
        <v>116</v>
      </c>
      <c r="C71" s="196">
        <f t="shared" si="5"/>
        <v>581.9970522298648</v>
      </c>
      <c r="D71" s="19">
        <f>B71*J1/62210*30/100</f>
        <v>71.14169426137276</v>
      </c>
      <c r="E71" s="20">
        <f t="shared" si="2"/>
        <v>87.22616573862724</v>
      </c>
      <c r="F71" s="21">
        <f t="shared" si="6"/>
        <v>4.566597</v>
      </c>
      <c r="G71" s="188">
        <f t="shared" si="4"/>
        <v>162.934457</v>
      </c>
      <c r="I71" s="3">
        <f>'Tüm Bloklar'!D293</f>
        <v>158.36786</v>
      </c>
      <c r="J71" s="3">
        <f>'Tüm Bloklar'!E293</f>
        <v>4.566597</v>
      </c>
      <c r="K71" s="3">
        <f>'Tüm Bloklar'!F293</f>
        <v>162.934457</v>
      </c>
    </row>
    <row r="72" spans="1:11" ht="17.25" customHeight="1">
      <c r="A72" s="52" t="s">
        <v>94</v>
      </c>
      <c r="B72" s="22">
        <v>116</v>
      </c>
      <c r="C72" s="196">
        <f t="shared" si="5"/>
        <v>1209.9938645286688</v>
      </c>
      <c r="D72" s="19">
        <f>B72*J1/62210*30/100</f>
        <v>71.14169426137276</v>
      </c>
      <c r="E72" s="20">
        <f t="shared" si="2"/>
        <v>181.34649473862726</v>
      </c>
      <c r="F72" s="21">
        <f t="shared" si="6"/>
        <v>4.566598</v>
      </c>
      <c r="G72" s="188">
        <f t="shared" si="4"/>
        <v>257.05478700000003</v>
      </c>
      <c r="I72" s="3">
        <f>'Tüm Bloklar'!D294</f>
        <v>252.48818900000003</v>
      </c>
      <c r="J72" s="3">
        <f>'Tüm Bloklar'!E294</f>
        <v>4.566598</v>
      </c>
      <c r="K72" s="3">
        <f>'Tüm Bloklar'!F294</f>
        <v>257.054787</v>
      </c>
    </row>
    <row r="73" spans="1:11" ht="17.25" customHeight="1">
      <c r="A73" s="52" t="s">
        <v>96</v>
      </c>
      <c r="B73" s="22">
        <v>116</v>
      </c>
      <c r="C73" s="196">
        <f t="shared" si="5"/>
        <v>859.6276475616687</v>
      </c>
      <c r="D73" s="19">
        <f>B73*J1/62210*30/100</f>
        <v>71.14169426137276</v>
      </c>
      <c r="E73" s="20">
        <f t="shared" si="2"/>
        <v>128.83574473862723</v>
      </c>
      <c r="F73" s="21">
        <f t="shared" si="6"/>
        <v>4.566597</v>
      </c>
      <c r="G73" s="188">
        <f t="shared" si="4"/>
        <v>204.544036</v>
      </c>
      <c r="I73" s="3">
        <f>'Tüm Bloklar'!D295</f>
        <v>199.977439</v>
      </c>
      <c r="J73" s="3">
        <f>'Tüm Bloklar'!E295</f>
        <v>4.566597</v>
      </c>
      <c r="K73" s="3">
        <f>'Tüm Bloklar'!F295</f>
        <v>204.544036</v>
      </c>
    </row>
    <row r="74" spans="1:11" ht="17.25" customHeight="1">
      <c r="A74" s="52" t="s">
        <v>98</v>
      </c>
      <c r="B74" s="22">
        <v>116</v>
      </c>
      <c r="C74" s="196">
        <f t="shared" si="5"/>
        <v>713.9963830959689</v>
      </c>
      <c r="D74" s="19">
        <f>B74*J1/62210*30/100</f>
        <v>71.14169426137276</v>
      </c>
      <c r="E74" s="20">
        <f t="shared" si="2"/>
        <v>107.00941973862724</v>
      </c>
      <c r="F74" s="21">
        <f t="shared" si="6"/>
        <v>4.566597</v>
      </c>
      <c r="G74" s="188">
        <f t="shared" si="4"/>
        <v>182.717711</v>
      </c>
      <c r="I74" s="3">
        <f>'Tüm Bloklar'!D296</f>
        <v>178.151114</v>
      </c>
      <c r="J74" s="3">
        <f>'Tüm Bloklar'!E296</f>
        <v>4.566597</v>
      </c>
      <c r="K74" s="3">
        <f>'Tüm Bloklar'!F296</f>
        <v>182.717711</v>
      </c>
    </row>
    <row r="75" spans="1:11" ht="17.25" customHeight="1">
      <c r="A75" s="52" t="s">
        <v>100</v>
      </c>
      <c r="B75" s="22">
        <v>116</v>
      </c>
      <c r="C75" s="196">
        <f t="shared" si="5"/>
        <v>765.9961188911967</v>
      </c>
      <c r="D75" s="19">
        <f>B75*J1/62210*30/100</f>
        <v>71.14169426137276</v>
      </c>
      <c r="E75" s="20">
        <f t="shared" si="2"/>
        <v>114.80282273862723</v>
      </c>
      <c r="F75" s="21">
        <f t="shared" si="6"/>
        <v>4.566598</v>
      </c>
      <c r="G75" s="188">
        <f t="shared" si="4"/>
        <v>190.511115</v>
      </c>
      <c r="I75" s="3">
        <f>'Tüm Bloklar'!D297</f>
        <v>185.944517</v>
      </c>
      <c r="J75" s="3">
        <f>'Tüm Bloklar'!E297</f>
        <v>4.566598</v>
      </c>
      <c r="K75" s="3">
        <f>'Tüm Bloklar'!F297</f>
        <v>190.511115</v>
      </c>
    </row>
    <row r="76" spans="1:11" ht="17.25" customHeight="1">
      <c r="A76" s="52" t="s">
        <v>102</v>
      </c>
      <c r="B76" s="22">
        <v>116</v>
      </c>
      <c r="C76" s="196">
        <f t="shared" si="5"/>
        <v>253.33372071896073</v>
      </c>
      <c r="D76" s="19">
        <f>B76*J1/62210*30/100</f>
        <v>71.14169426137276</v>
      </c>
      <c r="E76" s="20">
        <f t="shared" si="2"/>
        <v>37.96811173862723</v>
      </c>
      <c r="F76" s="21">
        <f t="shared" si="6"/>
        <v>4.566597</v>
      </c>
      <c r="G76" s="188">
        <f t="shared" si="4"/>
        <v>113.676403</v>
      </c>
      <c r="I76" s="3">
        <f>'Tüm Bloklar'!D298</f>
        <v>109.10980599999999</v>
      </c>
      <c r="J76" s="3">
        <f>'Tüm Bloklar'!E298</f>
        <v>4.566597</v>
      </c>
      <c r="K76" s="3">
        <f>'Tüm Bloklar'!F298</f>
        <v>113.676403</v>
      </c>
    </row>
    <row r="77" spans="1:11" ht="17.25" customHeight="1">
      <c r="A77" s="52" t="s">
        <v>104</v>
      </c>
      <c r="B77" s="22">
        <v>116</v>
      </c>
      <c r="C77" s="196">
        <f t="shared" si="5"/>
        <v>1067.9945934530847</v>
      </c>
      <c r="D77" s="19">
        <f>B77*J1/62210*30/100</f>
        <v>71.14169426137276</v>
      </c>
      <c r="E77" s="20">
        <f t="shared" si="2"/>
        <v>160.06451073862723</v>
      </c>
      <c r="F77" s="21">
        <f t="shared" si="6"/>
        <v>4.566597</v>
      </c>
      <c r="G77" s="188">
        <f t="shared" si="4"/>
        <v>235.772802</v>
      </c>
      <c r="I77" s="3">
        <f>'Tüm Bloklar'!D299</f>
        <v>231.206205</v>
      </c>
      <c r="J77" s="3">
        <f>'Tüm Bloklar'!E299</f>
        <v>4.566597</v>
      </c>
      <c r="K77" s="3">
        <f>'Tüm Bloklar'!F299</f>
        <v>235.772802</v>
      </c>
    </row>
    <row r="78" spans="1:11" ht="17.25" customHeight="1">
      <c r="A78" s="52" t="s">
        <v>106</v>
      </c>
      <c r="B78" s="22">
        <v>116</v>
      </c>
      <c r="C78" s="196">
        <f t="shared" si="5"/>
        <v>1142.9942117469445</v>
      </c>
      <c r="D78" s="19">
        <f>B78*J1/62210*30/100</f>
        <v>71.14169426137276</v>
      </c>
      <c r="E78" s="20">
        <f t="shared" si="2"/>
        <v>171.3049957386272</v>
      </c>
      <c r="F78" s="21">
        <f t="shared" si="6"/>
        <v>4.566598</v>
      </c>
      <c r="G78" s="188">
        <f t="shared" si="4"/>
        <v>247.013288</v>
      </c>
      <c r="I78" s="3">
        <f>'Tüm Bloklar'!D300</f>
        <v>242.44669</v>
      </c>
      <c r="J78" s="3">
        <f>'Tüm Bloklar'!E300</f>
        <v>4.566598</v>
      </c>
      <c r="K78" s="3">
        <f>'Tüm Bloklar'!F300</f>
        <v>247.013288</v>
      </c>
    </row>
    <row r="79" spans="1:11" ht="17.25" customHeight="1">
      <c r="A79" s="52" t="s">
        <v>108</v>
      </c>
      <c r="B79" s="22">
        <v>116</v>
      </c>
      <c r="C79" s="196">
        <f t="shared" si="5"/>
        <v>1277.9935246758926</v>
      </c>
      <c r="D79" s="19">
        <f>B79*J1/62210*30/100</f>
        <v>71.14169426137276</v>
      </c>
      <c r="E79" s="20">
        <f t="shared" si="2"/>
        <v>191.5378687386272</v>
      </c>
      <c r="F79" s="21">
        <f t="shared" si="6"/>
        <v>4.566597</v>
      </c>
      <c r="G79" s="188">
        <f t="shared" si="4"/>
        <v>267.24616</v>
      </c>
      <c r="I79" s="3">
        <f>'Tüm Bloklar'!D301</f>
        <v>262.679563</v>
      </c>
      <c r="J79" s="3">
        <f>'Tüm Bloklar'!E301</f>
        <v>4.566597</v>
      </c>
      <c r="K79" s="3">
        <f>'Tüm Bloklar'!F301</f>
        <v>267.24616000000003</v>
      </c>
    </row>
    <row r="80" spans="1:11" ht="17.25" customHeight="1">
      <c r="A80" s="52" t="s">
        <v>110</v>
      </c>
      <c r="B80" s="22">
        <v>116</v>
      </c>
      <c r="C80" s="196">
        <f t="shared" si="5"/>
        <v>814.2248777872288</v>
      </c>
      <c r="D80" s="19">
        <f>B80*J1/62210*30/100</f>
        <v>71.14169426137276</v>
      </c>
      <c r="E80" s="20">
        <f t="shared" si="2"/>
        <v>122.03105473862725</v>
      </c>
      <c r="F80" s="21">
        <f t="shared" si="6"/>
        <v>4.566597</v>
      </c>
      <c r="G80" s="188">
        <f t="shared" si="4"/>
        <v>197.739346</v>
      </c>
      <c r="I80" s="3">
        <f>'Tüm Bloklar'!D302</f>
        <v>193.172749</v>
      </c>
      <c r="J80" s="3">
        <f>'Tüm Bloklar'!E302</f>
        <v>4.566597</v>
      </c>
      <c r="K80" s="3">
        <f>'Tüm Bloklar'!F302</f>
        <v>197.739346</v>
      </c>
    </row>
    <row r="81" spans="1:11" ht="17.25" customHeight="1">
      <c r="A81" s="52" t="s">
        <v>111</v>
      </c>
      <c r="B81" s="22">
        <v>116</v>
      </c>
      <c r="C81" s="196">
        <f t="shared" si="5"/>
        <v>1054.4786573717488</v>
      </c>
      <c r="D81" s="19">
        <f>B81*J1/62210*30/100</f>
        <v>71.14169426137276</v>
      </c>
      <c r="E81" s="20">
        <f aca="true" t="shared" si="7" ref="E81:E95">I81-D81</f>
        <v>158.03882473862723</v>
      </c>
      <c r="F81" s="21">
        <f t="shared" si="6"/>
        <v>4.566598</v>
      </c>
      <c r="G81" s="188">
        <f t="shared" si="4"/>
        <v>233.747117</v>
      </c>
      <c r="I81" s="3">
        <f>'Tüm Bloklar'!D303</f>
        <v>229.180519</v>
      </c>
      <c r="J81" s="3">
        <f>'Tüm Bloklar'!E303</f>
        <v>4.566598</v>
      </c>
      <c r="K81" s="3">
        <f>'Tüm Bloklar'!F303</f>
        <v>233.747117</v>
      </c>
    </row>
    <row r="82" spans="1:11" ht="17.25" customHeight="1">
      <c r="A82" s="52" t="s">
        <v>113</v>
      </c>
      <c r="B82" s="22">
        <v>116</v>
      </c>
      <c r="C82" s="196">
        <f t="shared" si="5"/>
        <v>1071.9945695368767</v>
      </c>
      <c r="D82" s="19">
        <f>B82*J1/62210*30/100</f>
        <v>71.14169426137276</v>
      </c>
      <c r="E82" s="20">
        <f t="shared" si="7"/>
        <v>160.66400273862723</v>
      </c>
      <c r="F82" s="21">
        <f t="shared" si="6"/>
        <v>4.566597</v>
      </c>
      <c r="G82" s="188">
        <f t="shared" si="4"/>
        <v>236.372294</v>
      </c>
      <c r="I82" s="3">
        <f>'Tüm Bloklar'!D304</f>
        <v>231.805697</v>
      </c>
      <c r="J82" s="3">
        <f>'Tüm Bloklar'!E304</f>
        <v>4.566597</v>
      </c>
      <c r="K82" s="3">
        <f>'Tüm Bloklar'!F304</f>
        <v>236.372294</v>
      </c>
    </row>
    <row r="83" spans="1:11" ht="17.25" customHeight="1">
      <c r="A83" s="52" t="s">
        <v>115</v>
      </c>
      <c r="B83" s="22">
        <v>116</v>
      </c>
      <c r="C83" s="196">
        <f t="shared" si="5"/>
        <v>1342.9932027602727</v>
      </c>
      <c r="D83" s="19">
        <f>B83*J1/62210*30/100</f>
        <v>71.14169426137276</v>
      </c>
      <c r="E83" s="20">
        <f t="shared" si="7"/>
        <v>201.2796237386272</v>
      </c>
      <c r="F83" s="21">
        <f t="shared" si="6"/>
        <v>4.566597</v>
      </c>
      <c r="G83" s="188">
        <f t="shared" si="4"/>
        <v>276.987915</v>
      </c>
      <c r="I83" s="3">
        <f>'Tüm Bloklar'!D305</f>
        <v>272.421318</v>
      </c>
      <c r="J83" s="3">
        <f>'Tüm Bloklar'!E305</f>
        <v>4.566597</v>
      </c>
      <c r="K83" s="3">
        <f>'Tüm Bloklar'!F305</f>
        <v>276.987915</v>
      </c>
    </row>
    <row r="84" spans="1:11" ht="17.25" customHeight="1">
      <c r="A84" s="52" t="s">
        <v>117</v>
      </c>
      <c r="B84" s="22">
        <v>116</v>
      </c>
      <c r="C84" s="196">
        <f t="shared" si="5"/>
        <v>1142.5952096421447</v>
      </c>
      <c r="D84" s="19">
        <f>B84*J1/62210*30/100</f>
        <v>71.14169426137276</v>
      </c>
      <c r="E84" s="20">
        <f t="shared" si="7"/>
        <v>171.24519573862722</v>
      </c>
      <c r="F84" s="21">
        <f t="shared" si="6"/>
        <v>4.566598</v>
      </c>
      <c r="G84" s="188">
        <f t="shared" si="4"/>
        <v>246.953488</v>
      </c>
      <c r="I84" s="3">
        <f>'Tüm Bloklar'!D306</f>
        <v>242.38689</v>
      </c>
      <c r="J84" s="3">
        <f>'Tüm Bloklar'!E306</f>
        <v>4.566598</v>
      </c>
      <c r="K84" s="3">
        <f>'Tüm Bloklar'!F306</f>
        <v>246.953488</v>
      </c>
    </row>
    <row r="85" spans="1:11" ht="17.25" customHeight="1">
      <c r="A85" s="52" t="s">
        <v>119</v>
      </c>
      <c r="B85" s="22">
        <v>116</v>
      </c>
      <c r="C85" s="196">
        <f t="shared" si="5"/>
        <v>106.68846379726483</v>
      </c>
      <c r="D85" s="19">
        <f>B85*J1/62210*30/100</f>
        <v>71.14169426137276</v>
      </c>
      <c r="E85" s="20">
        <f t="shared" si="7"/>
        <v>15.989815738627243</v>
      </c>
      <c r="F85" s="21">
        <f t="shared" si="6"/>
        <v>4.566597</v>
      </c>
      <c r="G85" s="188">
        <f t="shared" si="4"/>
        <v>91.69810700000001</v>
      </c>
      <c r="I85" s="3">
        <f>'Tüm Bloklar'!D307</f>
        <v>87.13151</v>
      </c>
      <c r="J85" s="3">
        <f>'Tüm Bloklar'!E307</f>
        <v>4.566597</v>
      </c>
      <c r="K85" s="3">
        <f>'Tüm Bloklar'!F307</f>
        <v>91.69810700000001</v>
      </c>
    </row>
    <row r="86" spans="1:11" ht="17.25" customHeight="1">
      <c r="A86" s="52" t="s">
        <v>121</v>
      </c>
      <c r="B86" s="22">
        <v>116</v>
      </c>
      <c r="C86" s="196">
        <f t="shared" si="5"/>
        <v>1278.9935186968407</v>
      </c>
      <c r="D86" s="19">
        <f>B86*J1/62210*30/100</f>
        <v>71.14169426137276</v>
      </c>
      <c r="E86" s="20">
        <f t="shared" si="7"/>
        <v>191.6877417386272</v>
      </c>
      <c r="F86" s="21">
        <f t="shared" si="6"/>
        <v>4.566597</v>
      </c>
      <c r="G86" s="188">
        <f t="shared" si="4"/>
        <v>267.396033</v>
      </c>
      <c r="I86" s="3">
        <f>'Tüm Bloklar'!D308</f>
        <v>262.829436</v>
      </c>
      <c r="J86" s="3">
        <f>'Tüm Bloklar'!E308</f>
        <v>4.566597</v>
      </c>
      <c r="K86" s="3">
        <f>'Tüm Bloklar'!F308</f>
        <v>267.396033</v>
      </c>
    </row>
    <row r="87" spans="1:11" ht="17.25" customHeight="1">
      <c r="A87" s="52" t="s">
        <v>123</v>
      </c>
      <c r="B87" s="22">
        <v>116</v>
      </c>
      <c r="C87" s="196">
        <f t="shared" si="5"/>
        <v>660.9966532797927</v>
      </c>
      <c r="D87" s="19">
        <f>B87*J1/62210*30/100</f>
        <v>71.14169426137276</v>
      </c>
      <c r="E87" s="20">
        <f t="shared" si="7"/>
        <v>99.06614373862722</v>
      </c>
      <c r="F87" s="21">
        <f t="shared" si="6"/>
        <v>4.566598</v>
      </c>
      <c r="G87" s="188">
        <f t="shared" si="4"/>
        <v>174.77443599999998</v>
      </c>
      <c r="I87" s="3">
        <f>'Tüm Bloklar'!D309</f>
        <v>170.20783799999998</v>
      </c>
      <c r="J87" s="3">
        <f>'Tüm Bloklar'!E309</f>
        <v>4.566598</v>
      </c>
      <c r="K87" s="3">
        <f>'Tüm Bloklar'!F309</f>
        <v>174.77443599999998</v>
      </c>
    </row>
    <row r="88" spans="1:11" ht="17.25" customHeight="1">
      <c r="A88" s="52" t="s">
        <v>186</v>
      </c>
      <c r="B88" s="22">
        <v>116</v>
      </c>
      <c r="C88" s="196">
        <f t="shared" si="5"/>
        <v>648.5887153510167</v>
      </c>
      <c r="D88" s="19">
        <f>B88*J1/62210*30/100</f>
        <v>71.14169426137276</v>
      </c>
      <c r="E88" s="20">
        <f t="shared" si="7"/>
        <v>97.20651773862723</v>
      </c>
      <c r="F88" s="21">
        <f t="shared" si="6"/>
        <v>4.566597</v>
      </c>
      <c r="G88" s="188">
        <f t="shared" si="4"/>
        <v>172.914809</v>
      </c>
      <c r="I88" s="3">
        <f>'Tüm Bloklar'!D310</f>
        <v>168.348212</v>
      </c>
      <c r="J88" s="3">
        <f>'Tüm Bloklar'!E310</f>
        <v>4.566597</v>
      </c>
      <c r="K88" s="3">
        <f>'Tüm Bloklar'!F310</f>
        <v>172.914809</v>
      </c>
    </row>
    <row r="89" spans="1:11" ht="17.25" customHeight="1">
      <c r="A89" s="52" t="s">
        <v>188</v>
      </c>
      <c r="B89" s="22">
        <v>116</v>
      </c>
      <c r="C89" s="196">
        <f t="shared" si="5"/>
        <v>1265.9935897522405</v>
      </c>
      <c r="D89" s="19">
        <f>B89*J1/62210*30/100</f>
        <v>71.14169426137276</v>
      </c>
      <c r="E89" s="20">
        <f t="shared" si="7"/>
        <v>189.7393917386272</v>
      </c>
      <c r="F89" s="21">
        <f t="shared" si="6"/>
        <v>4.566598</v>
      </c>
      <c r="G89" s="188">
        <f t="shared" si="4"/>
        <v>265.447684</v>
      </c>
      <c r="I89" s="3">
        <f>'Tüm Bloklar'!D311</f>
        <v>260.881086</v>
      </c>
      <c r="J89" s="3">
        <f>'Tüm Bloklar'!E311</f>
        <v>4.566598</v>
      </c>
      <c r="K89" s="3">
        <f>'Tüm Bloklar'!F311</f>
        <v>265.447684</v>
      </c>
    </row>
    <row r="90" spans="1:11" ht="17.25" customHeight="1">
      <c r="A90" s="52" t="s">
        <v>189</v>
      </c>
      <c r="B90" s="22">
        <v>116</v>
      </c>
      <c r="C90" s="196">
        <f t="shared" si="5"/>
        <v>973.9950754166607</v>
      </c>
      <c r="D90" s="19">
        <f>B90*J1/62210*30/100</f>
        <v>71.14169426137276</v>
      </c>
      <c r="E90" s="20">
        <f t="shared" si="7"/>
        <v>145.97643673862723</v>
      </c>
      <c r="F90" s="21">
        <f t="shared" si="6"/>
        <v>4.566597</v>
      </c>
      <c r="G90" s="188">
        <f t="shared" si="4"/>
        <v>221.684728</v>
      </c>
      <c r="I90" s="3">
        <f>'Tüm Bloklar'!D312</f>
        <v>217.118131</v>
      </c>
      <c r="J90" s="3">
        <f>'Tüm Bloklar'!E312</f>
        <v>4.566597</v>
      </c>
      <c r="K90" s="3">
        <f>'Tüm Bloklar'!F312</f>
        <v>221.684728</v>
      </c>
    </row>
    <row r="91" spans="1:11" ht="17.25" customHeight="1">
      <c r="A91" s="52" t="s">
        <v>191</v>
      </c>
      <c r="B91" s="22">
        <v>116</v>
      </c>
      <c r="C91" s="196">
        <f t="shared" si="5"/>
        <v>1068.994580801757</v>
      </c>
      <c r="D91" s="19">
        <f>B91*J1/62210*30/100</f>
        <v>71.14169426137276</v>
      </c>
      <c r="E91" s="20">
        <f t="shared" si="7"/>
        <v>160.21438273862725</v>
      </c>
      <c r="F91" s="21">
        <f t="shared" si="6"/>
        <v>4.566597</v>
      </c>
      <c r="G91" s="188">
        <f t="shared" si="4"/>
        <v>235.92267400000003</v>
      </c>
      <c r="I91" s="3">
        <f>'Tüm Bloklar'!D313</f>
        <v>231.356077</v>
      </c>
      <c r="J91" s="3">
        <f>'Tüm Bloklar'!E313</f>
        <v>4.566597</v>
      </c>
      <c r="K91" s="3">
        <f>'Tüm Bloklar'!F313</f>
        <v>235.922674</v>
      </c>
    </row>
    <row r="92" spans="1:11" ht="17.25" customHeight="1">
      <c r="A92" s="52" t="s">
        <v>193</v>
      </c>
      <c r="B92" s="22">
        <v>253</v>
      </c>
      <c r="C92" s="196">
        <f t="shared" si="5"/>
        <v>3599.9817692090364</v>
      </c>
      <c r="D92" s="19">
        <f>B92*J1/62210*30/100</f>
        <v>155.16248834592506</v>
      </c>
      <c r="E92" s="20">
        <f t="shared" si="7"/>
        <v>539.5432936540749</v>
      </c>
      <c r="F92" s="49">
        <f>J92</f>
        <v>4.566598</v>
      </c>
      <c r="G92" s="188">
        <f t="shared" si="4"/>
        <v>699.27238</v>
      </c>
      <c r="I92" s="3">
        <f>'Tüm Bloklar'!D314</f>
        <v>694.705782</v>
      </c>
      <c r="J92" s="3">
        <f>'Tüm Bloklar'!E314</f>
        <v>4.566598</v>
      </c>
      <c r="K92" s="3">
        <f>'Tüm Bloklar'!F314</f>
        <v>699.27238</v>
      </c>
    </row>
    <row r="93" spans="1:11" ht="17.25" customHeight="1">
      <c r="A93" s="52" t="s">
        <v>195</v>
      </c>
      <c r="B93" s="22">
        <v>253</v>
      </c>
      <c r="C93" s="196">
        <f t="shared" si="5"/>
        <v>3846.2895183211895</v>
      </c>
      <c r="D93" s="19">
        <f>B93*J1/62210*30/100</f>
        <v>155.16248834592506</v>
      </c>
      <c r="E93" s="20">
        <f t="shared" si="7"/>
        <v>576.458395654075</v>
      </c>
      <c r="F93" s="21">
        <f>J93</f>
        <v>4.566597</v>
      </c>
      <c r="G93" s="188">
        <f t="shared" si="4"/>
        <v>736.1874810000002</v>
      </c>
      <c r="I93" s="3">
        <f>'Tüm Bloklar'!D315</f>
        <v>731.620884</v>
      </c>
      <c r="J93" s="3">
        <f>'Tüm Bloklar'!E315</f>
        <v>4.566597</v>
      </c>
      <c r="K93" s="3">
        <f>'Tüm Bloklar'!F315</f>
        <v>736.1874810000002</v>
      </c>
    </row>
    <row r="94" spans="1:11" ht="17.25" customHeight="1">
      <c r="A94" s="52" t="s">
        <v>196</v>
      </c>
      <c r="B94" s="22">
        <v>255</v>
      </c>
      <c r="C94" s="196">
        <f t="shared" si="5"/>
        <v>2868.9854664262616</v>
      </c>
      <c r="D94" s="19">
        <f>B94*J1/62210*30/100</f>
        <v>156.38906928146596</v>
      </c>
      <c r="E94" s="20">
        <f t="shared" si="7"/>
        <v>429.98602971853404</v>
      </c>
      <c r="F94" s="21">
        <f>J94</f>
        <v>4.566597</v>
      </c>
      <c r="G94" s="188">
        <f t="shared" si="4"/>
        <v>590.941696</v>
      </c>
      <c r="I94" s="3">
        <f>'Tüm Bloklar'!D316</f>
        <v>586.375099</v>
      </c>
      <c r="J94" s="3">
        <f>'Tüm Bloklar'!E316</f>
        <v>4.566597</v>
      </c>
      <c r="K94" s="3">
        <f>'Tüm Bloklar'!F316</f>
        <v>590.941696</v>
      </c>
    </row>
    <row r="95" spans="1:11" ht="17.25" customHeight="1" thickBot="1">
      <c r="A95" s="52" t="s">
        <v>197</v>
      </c>
      <c r="B95" s="53">
        <v>255</v>
      </c>
      <c r="C95" s="196">
        <f t="shared" si="5"/>
        <v>1958.9900733290817</v>
      </c>
      <c r="D95" s="19">
        <f>B95*J1/62210*30/100</f>
        <v>156.38906928146596</v>
      </c>
      <c r="E95" s="50">
        <f t="shared" si="7"/>
        <v>293.60147471853406</v>
      </c>
      <c r="F95" s="21">
        <f>J95</f>
        <v>4.566598</v>
      </c>
      <c r="G95" s="189">
        <f t="shared" si="4"/>
        <v>454.557142</v>
      </c>
      <c r="I95" s="3">
        <f>'Tüm Bloklar'!D317</f>
        <v>449.990544</v>
      </c>
      <c r="J95" s="3">
        <f>'Tüm Bloklar'!E317</f>
        <v>4.566598</v>
      </c>
      <c r="K95" s="3">
        <f>'Tüm Bloklar'!F317</f>
        <v>454.55714200000006</v>
      </c>
    </row>
    <row r="96" spans="1:11" ht="17.25" customHeight="1" thickBot="1">
      <c r="A96" s="261" t="s">
        <v>523</v>
      </c>
      <c r="B96" s="261"/>
      <c r="C96" s="26">
        <f>SUM(C56:C95)</f>
        <v>45320.50745935572</v>
      </c>
      <c r="D96" s="27">
        <f>SUM(D56:D95)</f>
        <v>3184.2041086642016</v>
      </c>
      <c r="E96" s="27">
        <f>SUM(E56:E95)</f>
        <v>6792.361026335799</v>
      </c>
      <c r="F96" s="27">
        <f>SUM(F56:F95)</f>
        <v>182.66389400000003</v>
      </c>
      <c r="G96" s="184">
        <f>SUM(G56:G95)</f>
        <v>10159.229029</v>
      </c>
      <c r="I96" s="28">
        <f>SUM(I56:I95)</f>
        <v>9976.565135000003</v>
      </c>
      <c r="J96" s="28">
        <f>SUM(J56:J95)</f>
        <v>182.66389400000003</v>
      </c>
      <c r="K96" s="28">
        <f>SUM(K56:K95)</f>
        <v>10159.229029</v>
      </c>
    </row>
    <row r="97" spans="1:11" ht="17.25" customHeight="1" thickBot="1">
      <c r="A97" s="262" t="s">
        <v>530</v>
      </c>
      <c r="B97" s="262"/>
      <c r="C97" s="54">
        <f>SUM(C44+C96)</f>
        <v>88767.52939935596</v>
      </c>
      <c r="D97" s="44">
        <f>SUM(D44+D96)</f>
        <v>6005.340260408295</v>
      </c>
      <c r="E97" s="44">
        <f>SUM(E44+E96)</f>
        <v>13303.935478591708</v>
      </c>
      <c r="F97" s="44">
        <f>SUM(F44+F96)</f>
        <v>365.32778900000005</v>
      </c>
      <c r="G97" s="190">
        <f>SUM(G44+G96)</f>
        <v>19674.603528</v>
      </c>
      <c r="I97" s="45">
        <f>SUM(I44+I96)</f>
        <v>19309.275739000004</v>
      </c>
      <c r="J97" s="45">
        <f>SUM(J44+J96)</f>
        <v>365.32778900000005</v>
      </c>
      <c r="K97" s="45">
        <f>SUM(K44+K96)</f>
        <v>19674.603528</v>
      </c>
    </row>
    <row r="98" ht="6.75" customHeight="1" thickTop="1"/>
    <row r="99" spans="4:7" ht="15.75" customHeight="1" hidden="1">
      <c r="D99" s="254" t="s">
        <v>524</v>
      </c>
      <c r="E99" s="259" t="s">
        <v>525</v>
      </c>
      <c r="F99" s="236" t="s">
        <v>526</v>
      </c>
      <c r="G99" s="34"/>
    </row>
    <row r="100" spans="4:7" ht="15.75" customHeight="1" hidden="1" thickBot="1">
      <c r="D100" s="255"/>
      <c r="E100" s="260"/>
      <c r="F100" s="237"/>
      <c r="G100" s="34"/>
    </row>
    <row r="101" spans="1:7" ht="15.75" hidden="1">
      <c r="A101" s="240" t="s">
        <v>527</v>
      </c>
      <c r="B101" s="241"/>
      <c r="C101" s="241"/>
      <c r="D101" s="35">
        <f>SUM(G4:G5)</f>
        <v>549.2087300000001</v>
      </c>
      <c r="E101" s="36">
        <v>2</v>
      </c>
      <c r="F101" s="35">
        <f>D101/E101</f>
        <v>274.60436500000003</v>
      </c>
      <c r="G101" s="33"/>
    </row>
    <row r="102" spans="1:7" ht="15.75" hidden="1">
      <c r="A102" s="243" t="s">
        <v>528</v>
      </c>
      <c r="B102" s="244"/>
      <c r="C102" s="244"/>
      <c r="D102" s="37">
        <f>G97-D103-D101</f>
        <v>16644.436099000002</v>
      </c>
      <c r="E102" s="38">
        <v>74</v>
      </c>
      <c r="F102" s="55">
        <f>D102/E102</f>
        <v>224.92481214864867</v>
      </c>
      <c r="G102" s="33"/>
    </row>
    <row r="103" spans="1:7" ht="16.5" hidden="1" thickBot="1">
      <c r="A103" s="246" t="s">
        <v>529</v>
      </c>
      <c r="B103" s="247"/>
      <c r="C103" s="247"/>
      <c r="D103" s="39">
        <f>SUM(G92:G95)</f>
        <v>2480.9586990000003</v>
      </c>
      <c r="E103" s="40">
        <v>4</v>
      </c>
      <c r="F103" s="39">
        <f>D103/E103</f>
        <v>620.2396747500001</v>
      </c>
      <c r="G103" s="33"/>
    </row>
    <row r="104" spans="2:6" ht="16.5" hidden="1" thickBot="1">
      <c r="B104" s="251"/>
      <c r="C104" s="251"/>
      <c r="D104" s="41">
        <f>SUM(D101:D103)</f>
        <v>19674.603528</v>
      </c>
      <c r="E104" s="41">
        <f>SUM(E101:E103)</f>
        <v>80</v>
      </c>
      <c r="F104" s="39">
        <f>D104/E104</f>
        <v>245.9325441</v>
      </c>
    </row>
    <row r="105" ht="12.75">
      <c r="C105" s="220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7" right="0.13" top="0.19" bottom="0.26" header="0.12" footer="0.21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:G1"/>
    </sheetView>
  </sheetViews>
  <sheetFormatPr defaultColWidth="6.8515625" defaultRowHeight="12.75"/>
  <cols>
    <col min="1" max="1" width="8.7109375" style="71" customWidth="1"/>
    <col min="2" max="3" width="10.00390625" style="71" customWidth="1"/>
    <col min="4" max="7" width="14.7109375" style="56" customWidth="1"/>
    <col min="8" max="8" width="6.8515625" style="56" customWidth="1"/>
    <col min="9" max="9" width="9.57421875" style="56" hidden="1" customWidth="1"/>
    <col min="10" max="10" width="8.28125" style="56" hidden="1" customWidth="1"/>
    <col min="11" max="11" width="10.421875" style="56" hidden="1" customWidth="1"/>
    <col min="12" max="16384" width="6.8515625" style="56" customWidth="1"/>
  </cols>
  <sheetData>
    <row r="1" spans="1:10" ht="42.75" customHeight="1" thickBot="1">
      <c r="A1" s="269" t="s">
        <v>670</v>
      </c>
      <c r="B1" s="270"/>
      <c r="C1" s="270"/>
      <c r="D1" s="270"/>
      <c r="E1" s="270"/>
      <c r="F1" s="270"/>
      <c r="G1" s="271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7.25" customHeight="1">
      <c r="A4" s="58" t="s">
        <v>3</v>
      </c>
      <c r="B4" s="59">
        <v>96</v>
      </c>
      <c r="C4" s="196">
        <f>E4*6.672276</f>
        <v>1619.1808006774963</v>
      </c>
      <c r="D4" s="15">
        <f>B4*J1/62210*30/100</f>
        <v>58.875884905963666</v>
      </c>
      <c r="E4" s="16">
        <f>I4-D4</f>
        <v>242.67293509403632</v>
      </c>
      <c r="F4" s="17">
        <f>J4</f>
        <v>4.566597</v>
      </c>
      <c r="G4" s="181">
        <f aca="true" t="shared" si="0" ref="G4:G43">D4+E4+F4</f>
        <v>306.115417</v>
      </c>
      <c r="I4" s="118">
        <f>'Tüm Bloklar'!D319</f>
        <v>301.54882</v>
      </c>
      <c r="J4" s="118">
        <f>'Tüm Bloklar'!E319</f>
        <v>4.566597</v>
      </c>
      <c r="K4" s="118">
        <f>'Tüm Bloklar'!F319</f>
        <v>306.115417</v>
      </c>
    </row>
    <row r="5" spans="1:11" ht="17.25" customHeight="1">
      <c r="A5" s="58" t="s">
        <v>5</v>
      </c>
      <c r="B5" s="60">
        <v>96</v>
      </c>
      <c r="C5" s="196">
        <f aca="true" t="shared" si="1" ref="C5:C43">E5*6.672276</f>
        <v>898.2324513722084</v>
      </c>
      <c r="D5" s="19">
        <f>B5*J1/62210*30/100</f>
        <v>58.875884905963666</v>
      </c>
      <c r="E5" s="20">
        <f aca="true" t="shared" si="2" ref="E5:E80">I5-D5</f>
        <v>134.62159709403633</v>
      </c>
      <c r="F5" s="21">
        <f>J5</f>
        <v>4.566597</v>
      </c>
      <c r="G5" s="182">
        <f t="shared" si="0"/>
        <v>198.064079</v>
      </c>
      <c r="I5" s="118">
        <f>'Tüm Bloklar'!D320</f>
        <v>193.497482</v>
      </c>
      <c r="J5" s="118">
        <f>'Tüm Bloklar'!E320</f>
        <v>4.566597</v>
      </c>
      <c r="K5" s="118">
        <f>'Tüm Bloklar'!F320</f>
        <v>198.064079</v>
      </c>
    </row>
    <row r="6" spans="1:11" ht="17.25" customHeight="1">
      <c r="A6" s="58" t="s">
        <v>7</v>
      </c>
      <c r="B6" s="61">
        <v>116</v>
      </c>
      <c r="C6" s="196">
        <f t="shared" si="1"/>
        <v>1018.994839720701</v>
      </c>
      <c r="D6" s="19">
        <f>B6*J1/62210*30/100</f>
        <v>71.14169426137276</v>
      </c>
      <c r="E6" s="20">
        <f t="shared" si="2"/>
        <v>152.72072673862726</v>
      </c>
      <c r="F6" s="21">
        <f aca="true" t="shared" si="3" ref="F6:F39">J6</f>
        <v>4.566598</v>
      </c>
      <c r="G6" s="182">
        <f t="shared" si="0"/>
        <v>228.42901900000004</v>
      </c>
      <c r="I6" s="118">
        <f>'Tüm Bloklar'!D321</f>
        <v>223.862421</v>
      </c>
      <c r="J6" s="118">
        <f>'Tüm Bloklar'!E321</f>
        <v>4.566598</v>
      </c>
      <c r="K6" s="118">
        <f>'Tüm Bloklar'!F321</f>
        <v>228.429019</v>
      </c>
    </row>
    <row r="7" spans="1:11" ht="17.25" customHeight="1">
      <c r="A7" s="58" t="s">
        <v>9</v>
      </c>
      <c r="B7" s="61">
        <v>116</v>
      </c>
      <c r="C7" s="196">
        <f t="shared" si="1"/>
        <v>950.995179573477</v>
      </c>
      <c r="D7" s="19">
        <f>B7*J1/62210*30/100</f>
        <v>71.14169426137276</v>
      </c>
      <c r="E7" s="20">
        <f t="shared" si="2"/>
        <v>142.52935273862727</v>
      </c>
      <c r="F7" s="21">
        <f t="shared" si="3"/>
        <v>4.566597</v>
      </c>
      <c r="G7" s="182">
        <f t="shared" si="0"/>
        <v>218.23764400000005</v>
      </c>
      <c r="I7" s="118">
        <f>'Tüm Bloklar'!D322</f>
        <v>213.67104700000002</v>
      </c>
      <c r="J7" s="118">
        <f>'Tüm Bloklar'!E322</f>
        <v>4.566597</v>
      </c>
      <c r="K7" s="118">
        <f>'Tüm Bloklar'!F322</f>
        <v>218.23764400000002</v>
      </c>
    </row>
    <row r="8" spans="1:11" ht="17.25" customHeight="1">
      <c r="A8" s="58" t="s">
        <v>10</v>
      </c>
      <c r="B8" s="61">
        <v>116</v>
      </c>
      <c r="C8" s="196">
        <f t="shared" si="1"/>
        <v>2121.2742645884127</v>
      </c>
      <c r="D8" s="19">
        <f>B8*J1/62210*30/100</f>
        <v>71.14169426137276</v>
      </c>
      <c r="E8" s="20">
        <f t="shared" si="2"/>
        <v>317.92363873862723</v>
      </c>
      <c r="F8" s="21">
        <f t="shared" si="3"/>
        <v>4.566597</v>
      </c>
      <c r="G8" s="182">
        <f t="shared" si="0"/>
        <v>393.63193</v>
      </c>
      <c r="I8" s="118">
        <f>'Tüm Bloklar'!D323</f>
        <v>389.065333</v>
      </c>
      <c r="J8" s="118">
        <f>'Tüm Bloklar'!E323</f>
        <v>4.566597</v>
      </c>
      <c r="K8" s="118">
        <f>'Tüm Bloklar'!F323</f>
        <v>393.63193</v>
      </c>
    </row>
    <row r="9" spans="1:11" ht="17.25" customHeight="1">
      <c r="A9" s="58" t="s">
        <v>11</v>
      </c>
      <c r="B9" s="61">
        <v>116</v>
      </c>
      <c r="C9" s="196">
        <f t="shared" si="1"/>
        <v>1180.9940179043485</v>
      </c>
      <c r="D9" s="19">
        <f>B9*J1/62210*30/100</f>
        <v>71.14169426137276</v>
      </c>
      <c r="E9" s="20">
        <f t="shared" si="2"/>
        <v>177.0001747386272</v>
      </c>
      <c r="F9" s="21">
        <f t="shared" si="3"/>
        <v>4.566598</v>
      </c>
      <c r="G9" s="182">
        <f t="shared" si="0"/>
        <v>252.70846699999998</v>
      </c>
      <c r="I9" s="118">
        <f>'Tüm Bloklar'!D324</f>
        <v>248.14186899999999</v>
      </c>
      <c r="J9" s="118">
        <f>'Tüm Bloklar'!E324</f>
        <v>4.566598</v>
      </c>
      <c r="K9" s="118">
        <f>'Tüm Bloklar'!F324</f>
        <v>252.70846699999998</v>
      </c>
    </row>
    <row r="10" spans="1:11" ht="17.25" customHeight="1">
      <c r="A10" s="58" t="s">
        <v>12</v>
      </c>
      <c r="B10" s="61">
        <v>116</v>
      </c>
      <c r="C10" s="196">
        <f t="shared" si="1"/>
        <v>1275.9935366339967</v>
      </c>
      <c r="D10" s="19">
        <f>B10*J1/62210*30/100</f>
        <v>71.14169426137276</v>
      </c>
      <c r="E10" s="20">
        <f t="shared" si="2"/>
        <v>191.23812273862723</v>
      </c>
      <c r="F10" s="21">
        <f t="shared" si="3"/>
        <v>4.566597</v>
      </c>
      <c r="G10" s="182">
        <f t="shared" si="0"/>
        <v>266.946414</v>
      </c>
      <c r="I10" s="118">
        <f>'Tüm Bloklar'!D325</f>
        <v>262.379817</v>
      </c>
      <c r="J10" s="118">
        <f>'Tüm Bloklar'!E325</f>
        <v>4.566597</v>
      </c>
      <c r="K10" s="118">
        <f>'Tüm Bloklar'!F325</f>
        <v>266.946414</v>
      </c>
    </row>
    <row r="11" spans="1:11" ht="17.25" customHeight="1">
      <c r="A11" s="58" t="s">
        <v>13</v>
      </c>
      <c r="B11" s="61">
        <v>116</v>
      </c>
      <c r="C11" s="196">
        <f t="shared" si="1"/>
        <v>693.9964893324568</v>
      </c>
      <c r="D11" s="19">
        <f>B11*J1/62210*30/100</f>
        <v>71.14169426137276</v>
      </c>
      <c r="E11" s="20">
        <f t="shared" si="2"/>
        <v>104.01195773862723</v>
      </c>
      <c r="F11" s="21">
        <f t="shared" si="3"/>
        <v>4.566597</v>
      </c>
      <c r="G11" s="182">
        <f t="shared" si="0"/>
        <v>179.720249</v>
      </c>
      <c r="I11" s="118">
        <f>'Tüm Bloklar'!D326</f>
        <v>175.153652</v>
      </c>
      <c r="J11" s="118">
        <f>'Tüm Bloklar'!E326</f>
        <v>4.566597</v>
      </c>
      <c r="K11" s="118">
        <f>'Tüm Bloklar'!F326</f>
        <v>179.720249</v>
      </c>
    </row>
    <row r="12" spans="1:11" ht="17.25" customHeight="1">
      <c r="A12" s="58" t="s">
        <v>15</v>
      </c>
      <c r="B12" s="61">
        <v>116</v>
      </c>
      <c r="C12" s="196">
        <f t="shared" si="1"/>
        <v>609.3999096104127</v>
      </c>
      <c r="D12" s="19">
        <f>B12*J1/62210*30/100</f>
        <v>71.14169426137276</v>
      </c>
      <c r="E12" s="20">
        <f t="shared" si="2"/>
        <v>91.33313873862723</v>
      </c>
      <c r="F12" s="21">
        <f t="shared" si="3"/>
        <v>4.566598</v>
      </c>
      <c r="G12" s="182">
        <f t="shared" si="0"/>
        <v>167.041431</v>
      </c>
      <c r="I12" s="118">
        <f>'Tüm Bloklar'!D327</f>
        <v>162.474833</v>
      </c>
      <c r="J12" s="118">
        <f>'Tüm Bloklar'!E327</f>
        <v>4.566598</v>
      </c>
      <c r="K12" s="118">
        <f>'Tüm Bloklar'!F327</f>
        <v>167.041431</v>
      </c>
    </row>
    <row r="13" spans="1:11" ht="17.25" customHeight="1">
      <c r="A13" s="58" t="s">
        <v>17</v>
      </c>
      <c r="B13" s="61">
        <v>116</v>
      </c>
      <c r="C13" s="196">
        <f t="shared" si="1"/>
        <v>1376.1050262933206</v>
      </c>
      <c r="D13" s="19">
        <f>B13*J1/62210*30/100</f>
        <v>71.14169426137276</v>
      </c>
      <c r="E13" s="20">
        <f t="shared" si="2"/>
        <v>206.24222173862722</v>
      </c>
      <c r="F13" s="21">
        <f t="shared" si="3"/>
        <v>4.566597</v>
      </c>
      <c r="G13" s="182">
        <f t="shared" si="0"/>
        <v>281.950513</v>
      </c>
      <c r="I13" s="118">
        <f>'Tüm Bloklar'!D328</f>
        <v>277.383916</v>
      </c>
      <c r="J13" s="118">
        <f>'Tüm Bloklar'!E328</f>
        <v>4.566597</v>
      </c>
      <c r="K13" s="118">
        <f>'Tüm Bloklar'!F328</f>
        <v>281.950513</v>
      </c>
    </row>
    <row r="14" spans="1:11" ht="17.25" customHeight="1">
      <c r="A14" s="58" t="s">
        <v>19</v>
      </c>
      <c r="B14" s="61">
        <v>116</v>
      </c>
      <c r="C14" s="196">
        <f t="shared" si="1"/>
        <v>780.9960425499687</v>
      </c>
      <c r="D14" s="19">
        <f>B14*J1/62210*30/100</f>
        <v>71.14169426137276</v>
      </c>
      <c r="E14" s="20">
        <f t="shared" si="2"/>
        <v>117.05091973862723</v>
      </c>
      <c r="F14" s="21">
        <f t="shared" si="3"/>
        <v>4.566598</v>
      </c>
      <c r="G14" s="182">
        <f t="shared" si="0"/>
        <v>192.759212</v>
      </c>
      <c r="I14" s="118">
        <f>'Tüm Bloklar'!D329</f>
        <v>188.192614</v>
      </c>
      <c r="J14" s="118">
        <f>'Tüm Bloklar'!E329</f>
        <v>4.566598</v>
      </c>
      <c r="K14" s="118">
        <f>'Tüm Bloklar'!F329</f>
        <v>192.75921200000002</v>
      </c>
    </row>
    <row r="15" spans="1:11" ht="17.25" customHeight="1">
      <c r="A15" s="58" t="s">
        <v>21</v>
      </c>
      <c r="B15" s="61">
        <v>116</v>
      </c>
      <c r="C15" s="196">
        <f t="shared" si="1"/>
        <v>633.996794697369</v>
      </c>
      <c r="D15" s="19">
        <f>B15*J1/62210*30/100</f>
        <v>71.14169426137276</v>
      </c>
      <c r="E15" s="20">
        <f t="shared" si="2"/>
        <v>95.01956973862725</v>
      </c>
      <c r="F15" s="21">
        <f t="shared" si="3"/>
        <v>4.566597</v>
      </c>
      <c r="G15" s="182">
        <f t="shared" si="0"/>
        <v>170.72786100000002</v>
      </c>
      <c r="I15" s="118">
        <f>'Tüm Bloklar'!D330</f>
        <v>166.16126400000002</v>
      </c>
      <c r="J15" s="118">
        <f>'Tüm Bloklar'!E330</f>
        <v>4.566597</v>
      </c>
      <c r="K15" s="118">
        <f>'Tüm Bloklar'!F330</f>
        <v>170.727861</v>
      </c>
    </row>
    <row r="16" spans="1:11" ht="17.25" customHeight="1">
      <c r="A16" s="58" t="s">
        <v>23</v>
      </c>
      <c r="B16" s="61">
        <v>116</v>
      </c>
      <c r="C16" s="196">
        <f t="shared" si="1"/>
        <v>547.9972221562529</v>
      </c>
      <c r="D16" s="19">
        <f>B16*J1/62210*30/100</f>
        <v>71.14169426137276</v>
      </c>
      <c r="E16" s="20">
        <f t="shared" si="2"/>
        <v>82.13047873862725</v>
      </c>
      <c r="F16" s="21">
        <f t="shared" si="3"/>
        <v>4.566597</v>
      </c>
      <c r="G16" s="182">
        <f t="shared" si="0"/>
        <v>157.83877</v>
      </c>
      <c r="I16" s="118">
        <f>'Tüm Bloklar'!D331</f>
        <v>153.272173</v>
      </c>
      <c r="J16" s="118">
        <f>'Tüm Bloklar'!E331</f>
        <v>4.566597</v>
      </c>
      <c r="K16" s="118">
        <f>'Tüm Bloklar'!F331</f>
        <v>157.83877</v>
      </c>
    </row>
    <row r="17" spans="1:11" ht="17.25" customHeight="1">
      <c r="A17" s="58" t="s">
        <v>24</v>
      </c>
      <c r="B17" s="61">
        <v>116</v>
      </c>
      <c r="C17" s="196">
        <f t="shared" si="1"/>
        <v>867.2366043556526</v>
      </c>
      <c r="D17" s="19">
        <f>B17*J1/62210*30/100</f>
        <v>71.14169426137276</v>
      </c>
      <c r="E17" s="20">
        <f t="shared" si="2"/>
        <v>129.9761287386272</v>
      </c>
      <c r="F17" s="21">
        <f t="shared" si="3"/>
        <v>4.566598</v>
      </c>
      <c r="G17" s="182">
        <f t="shared" si="0"/>
        <v>205.684421</v>
      </c>
      <c r="I17" s="118">
        <f>'Tüm Bloklar'!D332</f>
        <v>201.117823</v>
      </c>
      <c r="J17" s="118">
        <f>'Tüm Bloklar'!E332</f>
        <v>4.566598</v>
      </c>
      <c r="K17" s="118">
        <f>'Tüm Bloklar'!F332</f>
        <v>205.68442100000001</v>
      </c>
    </row>
    <row r="18" spans="1:11" ht="17.25" customHeight="1">
      <c r="A18" s="58" t="s">
        <v>25</v>
      </c>
      <c r="B18" s="61">
        <v>116</v>
      </c>
      <c r="C18" s="196">
        <f t="shared" si="1"/>
        <v>1112.994371101677</v>
      </c>
      <c r="D18" s="19">
        <f>B18*J1/62210*30/100</f>
        <v>71.14169426137276</v>
      </c>
      <c r="E18" s="20">
        <f t="shared" si="2"/>
        <v>166.80880273862726</v>
      </c>
      <c r="F18" s="21">
        <f t="shared" si="3"/>
        <v>4.566597</v>
      </c>
      <c r="G18" s="182">
        <f t="shared" si="0"/>
        <v>242.51709400000004</v>
      </c>
      <c r="I18" s="118">
        <f>'Tüm Bloklar'!D333</f>
        <v>237.950497</v>
      </c>
      <c r="J18" s="118">
        <f>'Tüm Bloklar'!E333</f>
        <v>4.566597</v>
      </c>
      <c r="K18" s="118">
        <f>'Tüm Bloklar'!F333</f>
        <v>242.51709400000001</v>
      </c>
    </row>
    <row r="19" spans="1:11" ht="17.25" customHeight="1">
      <c r="A19" s="58" t="s">
        <v>26</v>
      </c>
      <c r="B19" s="61">
        <v>116</v>
      </c>
      <c r="C19" s="196">
        <f t="shared" si="1"/>
        <v>1409.9928555419965</v>
      </c>
      <c r="D19" s="19">
        <f>B19*J1/62210*30/100</f>
        <v>71.14169426137276</v>
      </c>
      <c r="E19" s="20">
        <f t="shared" si="2"/>
        <v>211.3211227386272</v>
      </c>
      <c r="F19" s="21">
        <f t="shared" si="3"/>
        <v>4.566597</v>
      </c>
      <c r="G19" s="182">
        <f t="shared" si="0"/>
        <v>287.029414</v>
      </c>
      <c r="I19" s="118">
        <f>'Tüm Bloklar'!D334</f>
        <v>282.462817</v>
      </c>
      <c r="J19" s="118">
        <f>'Tüm Bloklar'!E334</f>
        <v>4.566597</v>
      </c>
      <c r="K19" s="118">
        <f>'Tüm Bloklar'!F334</f>
        <v>287.029414</v>
      </c>
    </row>
    <row r="20" spans="1:11" ht="17.25" customHeight="1">
      <c r="A20" s="58" t="s">
        <v>28</v>
      </c>
      <c r="B20" s="61">
        <v>116</v>
      </c>
      <c r="C20" s="196">
        <f t="shared" si="1"/>
        <v>985.5260093879967</v>
      </c>
      <c r="D20" s="19">
        <f>B20*J1/62210*30/100</f>
        <v>71.14169426137276</v>
      </c>
      <c r="E20" s="20">
        <f t="shared" si="2"/>
        <v>147.70462273862722</v>
      </c>
      <c r="F20" s="21">
        <f t="shared" si="3"/>
        <v>4.566598</v>
      </c>
      <c r="G20" s="182">
        <f t="shared" si="0"/>
        <v>223.412915</v>
      </c>
      <c r="I20" s="118">
        <f>'Tüm Bloklar'!D335</f>
        <v>218.846317</v>
      </c>
      <c r="J20" s="118">
        <f>'Tüm Bloklar'!E335</f>
        <v>4.566598</v>
      </c>
      <c r="K20" s="118">
        <f>'Tüm Bloklar'!F335</f>
        <v>223.412915</v>
      </c>
    </row>
    <row r="21" spans="1:11" ht="17.25" customHeight="1">
      <c r="A21" s="58" t="s">
        <v>29</v>
      </c>
      <c r="B21" s="61">
        <v>116</v>
      </c>
      <c r="C21" s="196">
        <f t="shared" si="1"/>
        <v>626.9968232061807</v>
      </c>
      <c r="D21" s="19">
        <f>B21*J1/62210*30/100</f>
        <v>71.14169426137276</v>
      </c>
      <c r="E21" s="20">
        <f t="shared" si="2"/>
        <v>93.97045673862722</v>
      </c>
      <c r="F21" s="21">
        <f t="shared" si="3"/>
        <v>4.566597</v>
      </c>
      <c r="G21" s="182">
        <f t="shared" si="0"/>
        <v>169.67874799999998</v>
      </c>
      <c r="I21" s="118">
        <f>'Tüm Bloklar'!D336</f>
        <v>165.11215099999998</v>
      </c>
      <c r="J21" s="118">
        <f>'Tüm Bloklar'!E336</f>
        <v>4.566597</v>
      </c>
      <c r="K21" s="118">
        <f>'Tüm Bloklar'!F336</f>
        <v>169.67874799999998</v>
      </c>
    </row>
    <row r="22" spans="1:11" ht="17.25" customHeight="1">
      <c r="A22" s="58" t="s">
        <v>30</v>
      </c>
      <c r="B22" s="61">
        <v>116</v>
      </c>
      <c r="C22" s="196">
        <f t="shared" si="1"/>
        <v>1103.994411568593</v>
      </c>
      <c r="D22" s="19">
        <f>B22*J1/62210*30/100</f>
        <v>71.14169426137276</v>
      </c>
      <c r="E22" s="20">
        <f t="shared" si="2"/>
        <v>165.45994373862726</v>
      </c>
      <c r="F22" s="21">
        <f t="shared" si="3"/>
        <v>4.566597</v>
      </c>
      <c r="G22" s="182">
        <f t="shared" si="0"/>
        <v>241.16823500000004</v>
      </c>
      <c r="I22" s="118">
        <f>'Tüm Bloklar'!D337</f>
        <v>236.60163800000004</v>
      </c>
      <c r="J22" s="118">
        <f>'Tüm Bloklar'!E337</f>
        <v>4.566597</v>
      </c>
      <c r="K22" s="118">
        <f>'Tüm Bloklar'!F337</f>
        <v>241.16823499999998</v>
      </c>
    </row>
    <row r="23" spans="1:11" ht="17.25" customHeight="1">
      <c r="A23" s="58" t="s">
        <v>31</v>
      </c>
      <c r="B23" s="61">
        <v>116</v>
      </c>
      <c r="C23" s="196">
        <f t="shared" si="1"/>
        <v>737.9962596155488</v>
      </c>
      <c r="D23" s="19">
        <f>B23*J1/62210*30/100</f>
        <v>71.14169426137276</v>
      </c>
      <c r="E23" s="20">
        <f t="shared" si="2"/>
        <v>110.60637473862722</v>
      </c>
      <c r="F23" s="21">
        <f t="shared" si="3"/>
        <v>4.566598</v>
      </c>
      <c r="G23" s="182">
        <f t="shared" si="0"/>
        <v>186.314667</v>
      </c>
      <c r="I23" s="118">
        <f>'Tüm Bloklar'!D338</f>
        <v>181.748069</v>
      </c>
      <c r="J23" s="118">
        <f>'Tüm Bloklar'!E338</f>
        <v>4.566598</v>
      </c>
      <c r="K23" s="118">
        <f>'Tüm Bloklar'!F338</f>
        <v>186.314667</v>
      </c>
    </row>
    <row r="24" spans="1:11" ht="17.25" customHeight="1">
      <c r="A24" s="58" t="s">
        <v>33</v>
      </c>
      <c r="B24" s="61">
        <v>116</v>
      </c>
      <c r="C24" s="196">
        <f t="shared" si="1"/>
        <v>1503.6923813771846</v>
      </c>
      <c r="D24" s="19">
        <f>B24*J1/62210*30/100</f>
        <v>71.14169426137276</v>
      </c>
      <c r="E24" s="20">
        <f t="shared" si="2"/>
        <v>225.3642357386272</v>
      </c>
      <c r="F24" s="21">
        <f t="shared" si="3"/>
        <v>4.566597</v>
      </c>
      <c r="G24" s="182">
        <f t="shared" si="0"/>
        <v>301.072527</v>
      </c>
      <c r="I24" s="118">
        <f>'Tüm Bloklar'!D339</f>
        <v>296.50593</v>
      </c>
      <c r="J24" s="118">
        <f>'Tüm Bloklar'!E339</f>
        <v>4.566597</v>
      </c>
      <c r="K24" s="118">
        <f>'Tüm Bloklar'!F339</f>
        <v>301.072527</v>
      </c>
    </row>
    <row r="25" spans="1:11" ht="17.25" customHeight="1">
      <c r="A25" s="58" t="s">
        <v>35</v>
      </c>
      <c r="B25" s="61">
        <v>116</v>
      </c>
      <c r="C25" s="196">
        <f t="shared" si="1"/>
        <v>708.9964129912288</v>
      </c>
      <c r="D25" s="19">
        <f>B25*J1/62210*30/100</f>
        <v>71.14169426137276</v>
      </c>
      <c r="E25" s="20">
        <f t="shared" si="2"/>
        <v>106.26005473862723</v>
      </c>
      <c r="F25" s="21">
        <f t="shared" si="3"/>
        <v>4.566597</v>
      </c>
      <c r="G25" s="182">
        <f t="shared" si="0"/>
        <v>181.968346</v>
      </c>
      <c r="I25" s="118">
        <f>'Tüm Bloklar'!D340</f>
        <v>177.401749</v>
      </c>
      <c r="J25" s="118">
        <f>'Tüm Bloklar'!E340</f>
        <v>4.566597</v>
      </c>
      <c r="K25" s="118">
        <f>'Tüm Bloklar'!F340</f>
        <v>181.968346</v>
      </c>
    </row>
    <row r="26" spans="1:11" ht="17.25" customHeight="1">
      <c r="A26" s="58" t="s">
        <v>36</v>
      </c>
      <c r="B26" s="61">
        <v>116</v>
      </c>
      <c r="C26" s="196">
        <f t="shared" si="1"/>
        <v>1273.9935419198246</v>
      </c>
      <c r="D26" s="19">
        <f>B26*J1/62210*30/100</f>
        <v>71.14169426137276</v>
      </c>
      <c r="E26" s="20">
        <f t="shared" si="2"/>
        <v>190.9383757386272</v>
      </c>
      <c r="F26" s="21">
        <f t="shared" si="3"/>
        <v>4.566598</v>
      </c>
      <c r="G26" s="182">
        <f t="shared" si="0"/>
        <v>266.646668</v>
      </c>
      <c r="I26" s="118">
        <f>'Tüm Bloklar'!D341</f>
        <v>262.08007</v>
      </c>
      <c r="J26" s="118">
        <f>'Tüm Bloklar'!E341</f>
        <v>4.566598</v>
      </c>
      <c r="K26" s="118">
        <f>'Tüm Bloklar'!F341</f>
        <v>266.646668</v>
      </c>
    </row>
    <row r="27" spans="1:11" ht="17.25" customHeight="1">
      <c r="A27" s="58" t="s">
        <v>38</v>
      </c>
      <c r="B27" s="61">
        <v>116</v>
      </c>
      <c r="C27" s="196">
        <f t="shared" si="1"/>
        <v>1581.9919806074006</v>
      </c>
      <c r="D27" s="19">
        <f>B27*J1/62210*30/100</f>
        <v>71.14169426137276</v>
      </c>
      <c r="E27" s="20">
        <f t="shared" si="2"/>
        <v>237.09930173862722</v>
      </c>
      <c r="F27" s="21">
        <f t="shared" si="3"/>
        <v>4.566597</v>
      </c>
      <c r="G27" s="182">
        <f t="shared" si="0"/>
        <v>312.807593</v>
      </c>
      <c r="I27" s="118">
        <f>'Tüm Bloklar'!D342</f>
        <v>308.240996</v>
      </c>
      <c r="J27" s="118">
        <f>'Tüm Bloklar'!E342</f>
        <v>4.566597</v>
      </c>
      <c r="K27" s="118">
        <f>'Tüm Bloklar'!F342</f>
        <v>312.807593</v>
      </c>
    </row>
    <row r="28" spans="1:11" ht="17.25" customHeight="1">
      <c r="A28" s="58" t="s">
        <v>40</v>
      </c>
      <c r="B28" s="61">
        <v>116</v>
      </c>
      <c r="C28" s="196">
        <f t="shared" si="1"/>
        <v>632.4968003298089</v>
      </c>
      <c r="D28" s="19">
        <f>B28*J1/62210*30/100</f>
        <v>71.14169426137276</v>
      </c>
      <c r="E28" s="20">
        <f t="shared" si="2"/>
        <v>94.79475973862726</v>
      </c>
      <c r="F28" s="21">
        <f t="shared" si="3"/>
        <v>4.566597</v>
      </c>
      <c r="G28" s="182">
        <f t="shared" si="0"/>
        <v>170.50305100000003</v>
      </c>
      <c r="I28" s="118">
        <f>'Tüm Bloklar'!D343</f>
        <v>165.93645400000003</v>
      </c>
      <c r="J28" s="118">
        <f>'Tüm Bloklar'!E343</f>
        <v>4.566597</v>
      </c>
      <c r="K28" s="118">
        <f>'Tüm Bloklar'!F343</f>
        <v>170.50305100000003</v>
      </c>
    </row>
    <row r="29" spans="1:11" ht="17.25" customHeight="1">
      <c r="A29" s="58" t="s">
        <v>41</v>
      </c>
      <c r="B29" s="61">
        <v>116</v>
      </c>
      <c r="C29" s="196">
        <f t="shared" si="1"/>
        <v>1109.8943782938686</v>
      </c>
      <c r="D29" s="19">
        <f>B29*J1/62210*30/100</f>
        <v>71.14169426137276</v>
      </c>
      <c r="E29" s="20">
        <f t="shared" si="2"/>
        <v>166.3441947386272</v>
      </c>
      <c r="F29" s="21">
        <f t="shared" si="3"/>
        <v>4.566598</v>
      </c>
      <c r="G29" s="182">
        <f t="shared" si="0"/>
        <v>242.05248699999999</v>
      </c>
      <c r="I29" s="118">
        <f>'Tüm Bloklar'!D344</f>
        <v>237.485889</v>
      </c>
      <c r="J29" s="118">
        <f>'Tüm Bloklar'!E344</f>
        <v>4.566598</v>
      </c>
      <c r="K29" s="118">
        <f>'Tüm Bloklar'!F344</f>
        <v>242.052487</v>
      </c>
    </row>
    <row r="30" spans="1:11" ht="17.25" customHeight="1">
      <c r="A30" s="58" t="s">
        <v>43</v>
      </c>
      <c r="B30" s="61">
        <v>116</v>
      </c>
      <c r="C30" s="196">
        <f t="shared" si="1"/>
        <v>1106.9943936314369</v>
      </c>
      <c r="D30" s="19">
        <f>B30*J1/62210*30/100</f>
        <v>71.14169426137276</v>
      </c>
      <c r="E30" s="20">
        <f t="shared" si="2"/>
        <v>165.90956273862724</v>
      </c>
      <c r="F30" s="21">
        <f t="shared" si="3"/>
        <v>4.566597</v>
      </c>
      <c r="G30" s="182">
        <f t="shared" si="0"/>
        <v>241.61785400000002</v>
      </c>
      <c r="I30" s="118">
        <f>'Tüm Bloklar'!D345</f>
        <v>237.05125700000002</v>
      </c>
      <c r="J30" s="118">
        <f>'Tüm Bloklar'!E345</f>
        <v>4.566597</v>
      </c>
      <c r="K30" s="118">
        <f>'Tüm Bloklar'!F345</f>
        <v>241.61785400000002</v>
      </c>
    </row>
    <row r="31" spans="1:11" ht="17.25" customHeight="1">
      <c r="A31" s="58" t="s">
        <v>45</v>
      </c>
      <c r="B31" s="61">
        <v>116</v>
      </c>
      <c r="C31" s="196">
        <f t="shared" si="1"/>
        <v>808.995901825617</v>
      </c>
      <c r="D31" s="19">
        <f>B31*J1/62210*30/100</f>
        <v>71.14169426137276</v>
      </c>
      <c r="E31" s="20">
        <f t="shared" si="2"/>
        <v>121.24736773862726</v>
      </c>
      <c r="F31" s="21">
        <f t="shared" si="3"/>
        <v>4.566598</v>
      </c>
      <c r="G31" s="182">
        <f t="shared" si="0"/>
        <v>196.95566000000002</v>
      </c>
      <c r="I31" s="118">
        <f>'Tüm Bloklar'!D346</f>
        <v>192.38906200000002</v>
      </c>
      <c r="J31" s="118">
        <f>'Tüm Bloklar'!E346</f>
        <v>4.566598</v>
      </c>
      <c r="K31" s="118">
        <f>'Tüm Bloklar'!F346</f>
        <v>196.95566</v>
      </c>
    </row>
    <row r="32" spans="1:11" ht="17.25" customHeight="1">
      <c r="A32" s="58" t="s">
        <v>46</v>
      </c>
      <c r="B32" s="61">
        <v>116</v>
      </c>
      <c r="C32" s="196">
        <f t="shared" si="1"/>
        <v>760.0961588381971</v>
      </c>
      <c r="D32" s="19">
        <f>B32*J1/62210*30/100</f>
        <v>71.14169426137276</v>
      </c>
      <c r="E32" s="20">
        <f t="shared" si="2"/>
        <v>113.91857273862728</v>
      </c>
      <c r="F32" s="21">
        <f t="shared" si="3"/>
        <v>4.566597</v>
      </c>
      <c r="G32" s="182">
        <f t="shared" si="0"/>
        <v>189.62686400000004</v>
      </c>
      <c r="I32" s="118">
        <f>'Tüm Bloklar'!D347</f>
        <v>185.06026700000004</v>
      </c>
      <c r="J32" s="118">
        <f>'Tüm Bloklar'!E347</f>
        <v>4.566597</v>
      </c>
      <c r="K32" s="118">
        <f>'Tüm Bloklar'!F347</f>
        <v>189.62686400000004</v>
      </c>
    </row>
    <row r="33" spans="1:11" ht="17.25" customHeight="1">
      <c r="A33" s="58" t="s">
        <v>47</v>
      </c>
      <c r="B33" s="61">
        <v>116</v>
      </c>
      <c r="C33" s="196">
        <f t="shared" si="1"/>
        <v>1142.994205074669</v>
      </c>
      <c r="D33" s="19">
        <f>B33*J1/62210*30/100</f>
        <v>71.14169426137276</v>
      </c>
      <c r="E33" s="20">
        <f t="shared" si="2"/>
        <v>171.30499473862727</v>
      </c>
      <c r="F33" s="21">
        <f t="shared" si="3"/>
        <v>4.566597</v>
      </c>
      <c r="G33" s="182">
        <f t="shared" si="0"/>
        <v>247.01328600000005</v>
      </c>
      <c r="I33" s="118">
        <f>'Tüm Bloklar'!D348</f>
        <v>242.44668900000002</v>
      </c>
      <c r="J33" s="118">
        <f>'Tüm Bloklar'!E348</f>
        <v>4.566597</v>
      </c>
      <c r="K33" s="118">
        <f>'Tüm Bloklar'!F348</f>
        <v>247.01328600000002</v>
      </c>
    </row>
    <row r="34" spans="1:11" ht="17.25" customHeight="1">
      <c r="A34" s="58" t="s">
        <v>49</v>
      </c>
      <c r="B34" s="61">
        <v>116</v>
      </c>
      <c r="C34" s="196">
        <f t="shared" si="1"/>
        <v>835.9957604080407</v>
      </c>
      <c r="D34" s="19">
        <f>B34*J1/62210*30/100</f>
        <v>71.14169426137276</v>
      </c>
      <c r="E34" s="20">
        <f t="shared" si="2"/>
        <v>125.29394173862723</v>
      </c>
      <c r="F34" s="21">
        <f t="shared" si="3"/>
        <v>4.566598</v>
      </c>
      <c r="G34" s="182">
        <f t="shared" si="0"/>
        <v>201.002234</v>
      </c>
      <c r="I34" s="118">
        <f>'Tüm Bloklar'!D349</f>
        <v>196.435636</v>
      </c>
      <c r="J34" s="118">
        <f>'Tüm Bloklar'!E349</f>
        <v>4.566598</v>
      </c>
      <c r="K34" s="118">
        <f>'Tüm Bloklar'!F349</f>
        <v>201.002234</v>
      </c>
    </row>
    <row r="35" spans="1:11" ht="17.25" customHeight="1">
      <c r="A35" s="58" t="s">
        <v>51</v>
      </c>
      <c r="B35" s="61">
        <v>116</v>
      </c>
      <c r="C35" s="196">
        <f t="shared" si="1"/>
        <v>1184.9940006604165</v>
      </c>
      <c r="D35" s="19">
        <f>B35*J1/62210*30/100</f>
        <v>71.14169426137276</v>
      </c>
      <c r="E35" s="20">
        <f t="shared" si="2"/>
        <v>177.5996677386272</v>
      </c>
      <c r="F35" s="21">
        <f t="shared" si="3"/>
        <v>4.566597</v>
      </c>
      <c r="G35" s="182">
        <f t="shared" si="0"/>
        <v>253.30795899999998</v>
      </c>
      <c r="I35" s="118">
        <f>'Tüm Bloklar'!D350</f>
        <v>248.74136199999998</v>
      </c>
      <c r="J35" s="118">
        <f>'Tüm Bloklar'!E350</f>
        <v>4.566597</v>
      </c>
      <c r="K35" s="118">
        <f>'Tüm Bloklar'!F350</f>
        <v>253.30795899999998</v>
      </c>
    </row>
    <row r="36" spans="1:11" ht="17.25" customHeight="1">
      <c r="A36" s="58" t="s">
        <v>52</v>
      </c>
      <c r="B36" s="61">
        <v>116</v>
      </c>
      <c r="C36" s="196">
        <f t="shared" si="1"/>
        <v>1111.9943637361769</v>
      </c>
      <c r="D36" s="19">
        <f>B36*J1/62210*30/100</f>
        <v>71.14169426137276</v>
      </c>
      <c r="E36" s="20">
        <f t="shared" si="2"/>
        <v>166.65892773862726</v>
      </c>
      <c r="F36" s="21">
        <f t="shared" si="3"/>
        <v>4.566597</v>
      </c>
      <c r="G36" s="182">
        <f t="shared" si="0"/>
        <v>242.36721900000003</v>
      </c>
      <c r="I36" s="118">
        <f>'Tüm Bloklar'!D351</f>
        <v>237.800622</v>
      </c>
      <c r="J36" s="118">
        <f>'Tüm Bloklar'!E351</f>
        <v>4.566597</v>
      </c>
      <c r="K36" s="118">
        <f>'Tüm Bloklar'!F351</f>
        <v>242.367219</v>
      </c>
    </row>
    <row r="37" spans="1:11" ht="17.25" customHeight="1">
      <c r="A37" s="58" t="s">
        <v>54</v>
      </c>
      <c r="B37" s="61">
        <v>116</v>
      </c>
      <c r="C37" s="196">
        <f t="shared" si="1"/>
        <v>424.5108480702688</v>
      </c>
      <c r="D37" s="19">
        <f>B37*J1/62210*30/100</f>
        <v>71.14169426137276</v>
      </c>
      <c r="E37" s="20">
        <f t="shared" si="2"/>
        <v>63.623094738627245</v>
      </c>
      <c r="F37" s="21">
        <f t="shared" si="3"/>
        <v>4.566598</v>
      </c>
      <c r="G37" s="182">
        <f t="shared" si="0"/>
        <v>139.331387</v>
      </c>
      <c r="I37" s="118">
        <f>'Tüm Bloklar'!D352</f>
        <v>134.764789</v>
      </c>
      <c r="J37" s="118">
        <f>'Tüm Bloklar'!E352</f>
        <v>4.566598</v>
      </c>
      <c r="K37" s="118">
        <f>'Tüm Bloklar'!F352</f>
        <v>139.331387</v>
      </c>
    </row>
    <row r="38" spans="1:11" ht="17.25" customHeight="1">
      <c r="A38" s="58" t="s">
        <v>56</v>
      </c>
      <c r="B38" s="61">
        <v>116</v>
      </c>
      <c r="C38" s="196">
        <f t="shared" si="1"/>
        <v>1127.994281415897</v>
      </c>
      <c r="D38" s="19">
        <f>B38*J1/62210*30/100</f>
        <v>71.14169426137276</v>
      </c>
      <c r="E38" s="20">
        <f t="shared" si="2"/>
        <v>169.05689773862724</v>
      </c>
      <c r="F38" s="21">
        <f t="shared" si="3"/>
        <v>4.566597</v>
      </c>
      <c r="G38" s="182">
        <f t="shared" si="0"/>
        <v>244.76518900000002</v>
      </c>
      <c r="I38" s="118">
        <f>'Tüm Bloklar'!D353</f>
        <v>240.198592</v>
      </c>
      <c r="J38" s="118">
        <f>'Tüm Bloklar'!E353</f>
        <v>4.566597</v>
      </c>
      <c r="K38" s="118">
        <f>'Tüm Bloklar'!F353</f>
        <v>244.765189</v>
      </c>
    </row>
    <row r="39" spans="1:11" ht="17.25" customHeight="1">
      <c r="A39" s="58" t="s">
        <v>57</v>
      </c>
      <c r="B39" s="61">
        <v>116</v>
      </c>
      <c r="C39" s="196">
        <f t="shared" si="1"/>
        <v>406.9979451016168</v>
      </c>
      <c r="D39" s="19">
        <f>B39*J1/62210*30/100</f>
        <v>71.14169426137276</v>
      </c>
      <c r="E39" s="20">
        <f t="shared" si="2"/>
        <v>60.99836773862724</v>
      </c>
      <c r="F39" s="21">
        <f t="shared" si="3"/>
        <v>4.566597</v>
      </c>
      <c r="G39" s="182">
        <f t="shared" si="0"/>
        <v>136.706659</v>
      </c>
      <c r="I39" s="118">
        <f>'Tüm Bloklar'!D354</f>
        <v>132.140062</v>
      </c>
      <c r="J39" s="118">
        <f>'Tüm Bloklar'!E354</f>
        <v>4.566597</v>
      </c>
      <c r="K39" s="118">
        <f>'Tüm Bloklar'!F354</f>
        <v>136.706659</v>
      </c>
    </row>
    <row r="40" spans="1:11" ht="17.25" customHeight="1">
      <c r="A40" s="58" t="s">
        <v>59</v>
      </c>
      <c r="B40" s="61">
        <v>116</v>
      </c>
      <c r="C40" s="196">
        <f t="shared" si="1"/>
        <v>1110.994369715229</v>
      </c>
      <c r="D40" s="19">
        <f>B40*J1/62210*30/100</f>
        <v>71.14169426137276</v>
      </c>
      <c r="E40" s="20">
        <f t="shared" si="2"/>
        <v>166.50905473862724</v>
      </c>
      <c r="F40" s="49">
        <f>J40</f>
        <v>4.566598</v>
      </c>
      <c r="G40" s="182">
        <f t="shared" si="0"/>
        <v>242.21734700000002</v>
      </c>
      <c r="I40" s="118">
        <f>'Tüm Bloklar'!D355</f>
        <v>237.650749</v>
      </c>
      <c r="J40" s="118">
        <f>'Tüm Bloklar'!E355</f>
        <v>4.566598</v>
      </c>
      <c r="K40" s="118">
        <f>'Tüm Bloklar'!F355</f>
        <v>242.217347</v>
      </c>
    </row>
    <row r="41" spans="1:11" ht="17.25" customHeight="1">
      <c r="A41" s="58" t="s">
        <v>60</v>
      </c>
      <c r="B41" s="61">
        <v>116</v>
      </c>
      <c r="C41" s="196">
        <f t="shared" si="1"/>
        <v>1561.9360864314208</v>
      </c>
      <c r="D41" s="19">
        <f>B41*J1/62210*30/100</f>
        <v>71.14169426137276</v>
      </c>
      <c r="E41" s="20">
        <f t="shared" si="2"/>
        <v>234.09344673862722</v>
      </c>
      <c r="F41" s="21">
        <f>J41</f>
        <v>4.566597</v>
      </c>
      <c r="G41" s="182">
        <f t="shared" si="0"/>
        <v>309.801738</v>
      </c>
      <c r="I41" s="118">
        <f>'Tüm Bloklar'!D356</f>
        <v>305.235141</v>
      </c>
      <c r="J41" s="118">
        <f>'Tüm Bloklar'!E356</f>
        <v>4.566597</v>
      </c>
      <c r="K41" s="118">
        <f>'Tüm Bloklar'!F356</f>
        <v>309.801738</v>
      </c>
    </row>
    <row r="42" spans="1:11" ht="17.25" customHeight="1">
      <c r="A42" s="58" t="s">
        <v>61</v>
      </c>
      <c r="B42" s="61">
        <v>116</v>
      </c>
      <c r="C42" s="196">
        <f t="shared" si="1"/>
        <v>1108.9943883456087</v>
      </c>
      <c r="D42" s="19">
        <f>B42*J1/62210*30/100</f>
        <v>71.14169426137276</v>
      </c>
      <c r="E42" s="20">
        <f t="shared" si="2"/>
        <v>166.2093097386272</v>
      </c>
      <c r="F42" s="21">
        <f>J42</f>
        <v>4.566597</v>
      </c>
      <c r="G42" s="182">
        <f t="shared" si="0"/>
        <v>241.917601</v>
      </c>
      <c r="I42" s="118">
        <f>'Tüm Bloklar'!D357</f>
        <v>237.351004</v>
      </c>
      <c r="J42" s="118">
        <f>'Tüm Bloklar'!E357</f>
        <v>4.566597</v>
      </c>
      <c r="K42" s="118">
        <f>'Tüm Bloklar'!F357</f>
        <v>241.917601</v>
      </c>
    </row>
    <row r="43" spans="1:11" ht="17.25" customHeight="1" thickBot="1">
      <c r="A43" s="62" t="s">
        <v>62</v>
      </c>
      <c r="B43" s="63">
        <v>116</v>
      </c>
      <c r="C43" s="196">
        <f t="shared" si="1"/>
        <v>817.995854686425</v>
      </c>
      <c r="D43" s="19">
        <f>B43*J1/62210*30/100</f>
        <v>71.14169426137276</v>
      </c>
      <c r="E43" s="50">
        <f t="shared" si="2"/>
        <v>122.59622573862727</v>
      </c>
      <c r="F43" s="21">
        <f>J43</f>
        <v>4.566598</v>
      </c>
      <c r="G43" s="187">
        <f t="shared" si="0"/>
        <v>198.30451800000003</v>
      </c>
      <c r="I43" s="118">
        <f>'Tüm Bloklar'!D358</f>
        <v>193.73792000000003</v>
      </c>
      <c r="J43" s="118">
        <f>'Tüm Bloklar'!E358</f>
        <v>4.566598</v>
      </c>
      <c r="K43" s="118">
        <f>'Tüm Bloklar'!F358</f>
        <v>198.304518</v>
      </c>
    </row>
    <row r="44" spans="1:11" ht="17.25" customHeight="1" thickBot="1">
      <c r="A44" s="272" t="s">
        <v>523</v>
      </c>
      <c r="B44" s="272"/>
      <c r="C44" s="64">
        <f>SUM(C4:C43)</f>
        <v>40875.44796334841</v>
      </c>
      <c r="D44" s="65">
        <f>SUM(D4:D43)</f>
        <v>2821.136151744093</v>
      </c>
      <c r="E44" s="65">
        <f>SUM(E4:E43)</f>
        <v>6126.162641255906</v>
      </c>
      <c r="F44" s="65">
        <f>SUM(F4:F43)</f>
        <v>182.663894</v>
      </c>
      <c r="G44" s="195">
        <f>SUM(G4:G43)</f>
        <v>9129.962687</v>
      </c>
      <c r="I44" s="66">
        <f>SUM(I4:I43)</f>
        <v>8947.298792999996</v>
      </c>
      <c r="J44" s="66">
        <f>SUM(J4:J43)</f>
        <v>182.663894</v>
      </c>
      <c r="K44" s="66">
        <f>SUM(K4:K43)</f>
        <v>9129.962687</v>
      </c>
    </row>
    <row r="45" spans="1:11" ht="9" customHeight="1">
      <c r="A45" s="67"/>
      <c r="B45" s="67"/>
      <c r="C45" s="68"/>
      <c r="D45" s="69"/>
      <c r="E45" s="69"/>
      <c r="F45" s="69"/>
      <c r="G45" s="69"/>
      <c r="I45" s="70"/>
      <c r="J45" s="70"/>
      <c r="K45" s="70"/>
    </row>
    <row r="46" spans="4:7" ht="15.75" customHeight="1" hidden="1">
      <c r="D46" s="273" t="s">
        <v>524</v>
      </c>
      <c r="E46" s="275" t="s">
        <v>525</v>
      </c>
      <c r="F46" s="277" t="s">
        <v>526</v>
      </c>
      <c r="G46" s="72"/>
    </row>
    <row r="47" spans="4:7" ht="15.75" customHeight="1" hidden="1" thickBot="1">
      <c r="D47" s="274"/>
      <c r="E47" s="276"/>
      <c r="F47" s="278"/>
      <c r="G47" s="72"/>
    </row>
    <row r="48" spans="1:7" ht="15.75" hidden="1">
      <c r="A48" s="279" t="s">
        <v>527</v>
      </c>
      <c r="B48" s="280"/>
      <c r="C48" s="280"/>
      <c r="D48" s="73">
        <f>SUM(G4:G5)</f>
        <v>504.179496</v>
      </c>
      <c r="E48" s="74">
        <v>2</v>
      </c>
      <c r="F48" s="73">
        <f>D48/E48</f>
        <v>252.089748</v>
      </c>
      <c r="G48" s="71"/>
    </row>
    <row r="49" spans="1:7" ht="15.75" hidden="1">
      <c r="A49" s="281" t="s">
        <v>528</v>
      </c>
      <c r="B49" s="282"/>
      <c r="C49" s="282"/>
      <c r="D49" s="75">
        <f>G97-D103-D101</f>
        <v>16798.616435</v>
      </c>
      <c r="E49" s="76">
        <v>74</v>
      </c>
      <c r="F49" s="75">
        <f>D49/E49</f>
        <v>227.0083302027027</v>
      </c>
      <c r="G49" s="71"/>
    </row>
    <row r="50" spans="1:7" ht="16.5" hidden="1" thickBot="1">
      <c r="A50" s="283" t="s">
        <v>529</v>
      </c>
      <c r="B50" s="284"/>
      <c r="C50" s="284"/>
      <c r="D50" s="77">
        <f>SUM(G92:G95)</f>
        <v>1972.542709</v>
      </c>
      <c r="E50" s="78">
        <v>4</v>
      </c>
      <c r="F50" s="77">
        <f>D50/E50</f>
        <v>493.13567725</v>
      </c>
      <c r="G50" s="71"/>
    </row>
    <row r="51" spans="2:6" ht="16.5" hidden="1" thickBot="1">
      <c r="B51" s="285"/>
      <c r="C51" s="285"/>
      <c r="D51" s="79">
        <f>SUM(D48:D50)</f>
        <v>19275.33864</v>
      </c>
      <c r="E51" s="79">
        <f>SUM(E48:E50)</f>
        <v>80</v>
      </c>
      <c r="F51" s="77">
        <f>D51/E51</f>
        <v>240.94173300000003</v>
      </c>
    </row>
    <row r="52" spans="1:11" ht="16.5" thickBot="1">
      <c r="A52" s="67"/>
      <c r="B52" s="67"/>
      <c r="C52" s="68"/>
      <c r="D52" s="69"/>
      <c r="E52" s="69"/>
      <c r="F52" s="69"/>
      <c r="G52" s="69"/>
      <c r="I52" s="70"/>
      <c r="J52" s="70"/>
      <c r="K52" s="70"/>
    </row>
    <row r="53" spans="1:10" ht="42.75" customHeight="1" thickBot="1">
      <c r="A53" s="269" t="s">
        <v>670</v>
      </c>
      <c r="B53" s="270"/>
      <c r="C53" s="270"/>
      <c r="D53" s="270"/>
      <c r="E53" s="270"/>
      <c r="F53" s="270"/>
      <c r="G53" s="271"/>
      <c r="J53" s="57"/>
    </row>
    <row r="54" spans="1:11" s="8" customFormat="1" ht="24" customHeight="1" thickBot="1">
      <c r="A54" s="229" t="s">
        <v>516</v>
      </c>
      <c r="B54" s="5" t="s">
        <v>517</v>
      </c>
      <c r="C54" s="230" t="s">
        <v>533</v>
      </c>
      <c r="D54" s="6" t="s">
        <v>518</v>
      </c>
      <c r="E54" s="7" t="s">
        <v>519</v>
      </c>
      <c r="F54" s="123" t="s">
        <v>660</v>
      </c>
      <c r="G54" s="191" t="s">
        <v>662</v>
      </c>
      <c r="I54" s="232" t="s">
        <v>0</v>
      </c>
      <c r="J54" s="232" t="s">
        <v>1</v>
      </c>
      <c r="K54" s="232" t="s">
        <v>2</v>
      </c>
    </row>
    <row r="55" spans="1:11" s="8" customFormat="1" ht="21.75" customHeight="1" thickBot="1">
      <c r="A55" s="229"/>
      <c r="B55" s="9" t="s">
        <v>520</v>
      </c>
      <c r="C55" s="231"/>
      <c r="D55" s="10" t="s">
        <v>521</v>
      </c>
      <c r="E55" s="11" t="s">
        <v>522</v>
      </c>
      <c r="F55" s="124" t="s">
        <v>661</v>
      </c>
      <c r="G55" s="192" t="s">
        <v>663</v>
      </c>
      <c r="I55" s="233"/>
      <c r="J55" s="233"/>
      <c r="K55" s="233"/>
    </row>
    <row r="56" spans="1:11" ht="17.25" customHeight="1">
      <c r="A56" s="80" t="s">
        <v>64</v>
      </c>
      <c r="B56" s="61">
        <v>116</v>
      </c>
      <c r="C56" s="196">
        <f>E56*6.672276</f>
        <v>644.4907302050611</v>
      </c>
      <c r="D56" s="19">
        <f>B56*J1/62210*30/100</f>
        <v>71.14169426137276</v>
      </c>
      <c r="E56" s="20">
        <f t="shared" si="2"/>
        <v>96.59233673862728</v>
      </c>
      <c r="F56" s="17">
        <f>J56</f>
        <v>4.566597</v>
      </c>
      <c r="G56" s="188">
        <f aca="true" t="shared" si="4" ref="G56:G95">D56+E56+F56</f>
        <v>172.30062800000005</v>
      </c>
      <c r="I56" s="3">
        <f>'Tüm Bloklar'!D359</f>
        <v>167.73403100000004</v>
      </c>
      <c r="J56" s="3">
        <f>'Tüm Bloklar'!E359</f>
        <v>4.566597</v>
      </c>
      <c r="K56" s="3">
        <f>'Tüm Bloklar'!F359</f>
        <v>172.30062800000005</v>
      </c>
    </row>
    <row r="57" spans="1:11" ht="17.25" customHeight="1">
      <c r="A57" s="80" t="s">
        <v>66</v>
      </c>
      <c r="B57" s="61">
        <v>116</v>
      </c>
      <c r="C57" s="196">
        <f aca="true" t="shared" si="5" ref="C57:C95">E57*6.672276</f>
        <v>1147.9941818516852</v>
      </c>
      <c r="D57" s="19">
        <f>B57*J1/62210*30/100</f>
        <v>71.14169426137276</v>
      </c>
      <c r="E57" s="20">
        <f t="shared" si="2"/>
        <v>172.05436073862728</v>
      </c>
      <c r="F57" s="21">
        <f>J57</f>
        <v>4.566597</v>
      </c>
      <c r="G57" s="188">
        <f t="shared" si="4"/>
        <v>247.76265200000006</v>
      </c>
      <c r="I57" s="3">
        <f>'Tüm Bloklar'!D360</f>
        <v>243.19605500000003</v>
      </c>
      <c r="J57" s="3">
        <f>'Tüm Bloklar'!E360</f>
        <v>4.566597</v>
      </c>
      <c r="K57" s="3">
        <f>'Tüm Bloklar'!F360</f>
        <v>247.76265200000003</v>
      </c>
    </row>
    <row r="58" spans="1:11" ht="17.25" customHeight="1">
      <c r="A58" s="80" t="s">
        <v>68</v>
      </c>
      <c r="B58" s="61">
        <v>116</v>
      </c>
      <c r="C58" s="196">
        <f t="shared" si="5"/>
        <v>1254.9936488495368</v>
      </c>
      <c r="D58" s="19">
        <f>B58*J1/62210*30/100</f>
        <v>71.14169426137276</v>
      </c>
      <c r="E58" s="20">
        <f t="shared" si="2"/>
        <v>188.09078773862723</v>
      </c>
      <c r="F58" s="21">
        <f aca="true" t="shared" si="6" ref="F58:F91">J58</f>
        <v>4.566598</v>
      </c>
      <c r="G58" s="188">
        <f t="shared" si="4"/>
        <v>263.79908</v>
      </c>
      <c r="I58" s="3">
        <f>'Tüm Bloklar'!D361</f>
        <v>259.232482</v>
      </c>
      <c r="J58" s="3">
        <f>'Tüm Bloklar'!E361</f>
        <v>4.566598</v>
      </c>
      <c r="K58" s="3">
        <f>'Tüm Bloklar'!F361</f>
        <v>263.79908</v>
      </c>
    </row>
    <row r="59" spans="1:11" ht="17.25" customHeight="1">
      <c r="A59" s="80" t="s">
        <v>69</v>
      </c>
      <c r="B59" s="61">
        <v>116</v>
      </c>
      <c r="C59" s="196">
        <f t="shared" si="5"/>
        <v>1192.629960155373</v>
      </c>
      <c r="D59" s="19">
        <f>B59*J1/62210*30/100</f>
        <v>71.14169426137276</v>
      </c>
      <c r="E59" s="20">
        <f t="shared" si="2"/>
        <v>178.74409873862726</v>
      </c>
      <c r="F59" s="21">
        <f t="shared" si="6"/>
        <v>4.566597</v>
      </c>
      <c r="G59" s="188">
        <f t="shared" si="4"/>
        <v>254.45239000000004</v>
      </c>
      <c r="I59" s="3">
        <f>'Tüm Bloklar'!D362</f>
        <v>249.885793</v>
      </c>
      <c r="J59" s="3">
        <f>'Tüm Bloklar'!E362</f>
        <v>4.566597</v>
      </c>
      <c r="K59" s="3">
        <f>'Tüm Bloklar'!F362</f>
        <v>254.45238999999998</v>
      </c>
    </row>
    <row r="60" spans="1:11" ht="17.25" customHeight="1">
      <c r="A60" s="80" t="s">
        <v>71</v>
      </c>
      <c r="B60" s="61">
        <v>116</v>
      </c>
      <c r="C60" s="196">
        <f t="shared" si="5"/>
        <v>609.8649138694047</v>
      </c>
      <c r="D60" s="19">
        <f>B60*J1/62210*30/100</f>
        <v>71.14169426137276</v>
      </c>
      <c r="E60" s="20">
        <f t="shared" si="2"/>
        <v>91.40283073862723</v>
      </c>
      <c r="F60" s="21">
        <f t="shared" si="6"/>
        <v>4.566598</v>
      </c>
      <c r="G60" s="188">
        <f t="shared" si="4"/>
        <v>167.111123</v>
      </c>
      <c r="I60" s="3">
        <f>'Tüm Bloklar'!D363</f>
        <v>162.544525</v>
      </c>
      <c r="J60" s="3">
        <f>'Tüm Bloklar'!E363</f>
        <v>4.566598</v>
      </c>
      <c r="K60" s="3">
        <f>'Tüm Bloklar'!F363</f>
        <v>167.11112300000002</v>
      </c>
    </row>
    <row r="61" spans="1:11" ht="17.25" customHeight="1">
      <c r="A61" s="80" t="s">
        <v>73</v>
      </c>
      <c r="B61" s="61">
        <v>116</v>
      </c>
      <c r="C61" s="196">
        <f t="shared" si="5"/>
        <v>1028.3527935502889</v>
      </c>
      <c r="D61" s="19">
        <f>B61*J1/62210*30/100</f>
        <v>71.14169426137276</v>
      </c>
      <c r="E61" s="20">
        <f t="shared" si="2"/>
        <v>154.12323973862726</v>
      </c>
      <c r="F61" s="21">
        <f t="shared" si="6"/>
        <v>4.566597</v>
      </c>
      <c r="G61" s="188">
        <f t="shared" si="4"/>
        <v>229.83153100000004</v>
      </c>
      <c r="I61" s="3">
        <f>'Tüm Bloklar'!D364</f>
        <v>225.264934</v>
      </c>
      <c r="J61" s="3">
        <f>'Tüm Bloklar'!E364</f>
        <v>4.566597</v>
      </c>
      <c r="K61" s="3">
        <f>'Tüm Bloklar'!F364</f>
        <v>229.831531</v>
      </c>
    </row>
    <row r="62" spans="1:11" ht="17.25" customHeight="1">
      <c r="A62" s="80" t="s">
        <v>75</v>
      </c>
      <c r="B62" s="61">
        <v>116</v>
      </c>
      <c r="C62" s="196">
        <f t="shared" si="5"/>
        <v>1494.6614224498046</v>
      </c>
      <c r="D62" s="19">
        <f>B62*J1/62210*30/100</f>
        <v>71.14169426137276</v>
      </c>
      <c r="E62" s="20">
        <f t="shared" si="2"/>
        <v>224.01073073862722</v>
      </c>
      <c r="F62" s="21">
        <f t="shared" si="6"/>
        <v>4.566597</v>
      </c>
      <c r="G62" s="188">
        <f t="shared" si="4"/>
        <v>299.719022</v>
      </c>
      <c r="I62" s="3">
        <f>'Tüm Bloklar'!D365</f>
        <v>295.152425</v>
      </c>
      <c r="J62" s="3">
        <f>'Tüm Bloklar'!E365</f>
        <v>4.566597</v>
      </c>
      <c r="K62" s="3">
        <f>'Tüm Bloklar'!F365</f>
        <v>299.719022</v>
      </c>
    </row>
    <row r="63" spans="1:11" ht="17.25" customHeight="1">
      <c r="A63" s="80" t="s">
        <v>76</v>
      </c>
      <c r="B63" s="61">
        <v>116</v>
      </c>
      <c r="C63" s="196">
        <f t="shared" si="5"/>
        <v>914.9953681302449</v>
      </c>
      <c r="D63" s="19">
        <f>B63*J1/62210*30/100</f>
        <v>71.14169426137276</v>
      </c>
      <c r="E63" s="20">
        <f t="shared" si="2"/>
        <v>137.13392073862724</v>
      </c>
      <c r="F63" s="21">
        <f t="shared" si="6"/>
        <v>4.566598</v>
      </c>
      <c r="G63" s="188">
        <f t="shared" si="4"/>
        <v>212.84221300000002</v>
      </c>
      <c r="I63" s="3">
        <f>'Tüm Bloklar'!D366</f>
        <v>208.27561500000002</v>
      </c>
      <c r="J63" s="3">
        <f>'Tüm Bloklar'!E366</f>
        <v>4.566598</v>
      </c>
      <c r="K63" s="3">
        <f>'Tüm Bloklar'!F366</f>
        <v>212.842213</v>
      </c>
    </row>
    <row r="64" spans="1:11" ht="17.25" customHeight="1">
      <c r="A64" s="80" t="s">
        <v>78</v>
      </c>
      <c r="B64" s="61">
        <v>116</v>
      </c>
      <c r="C64" s="196">
        <f t="shared" si="5"/>
        <v>394.9979968334129</v>
      </c>
      <c r="D64" s="19">
        <f>B64*J1/62210*30/100</f>
        <v>71.14169426137276</v>
      </c>
      <c r="E64" s="20">
        <f t="shared" si="2"/>
        <v>59.19988873862725</v>
      </c>
      <c r="F64" s="21">
        <f t="shared" si="6"/>
        <v>4.566597</v>
      </c>
      <c r="G64" s="188">
        <f t="shared" si="4"/>
        <v>134.90818000000002</v>
      </c>
      <c r="I64" s="3">
        <f>'Tüm Bloklar'!D367</f>
        <v>130.341583</v>
      </c>
      <c r="J64" s="3">
        <f>'Tüm Bloklar'!E367</f>
        <v>4.566597</v>
      </c>
      <c r="K64" s="3">
        <f>'Tüm Bloklar'!F367</f>
        <v>134.90818000000002</v>
      </c>
    </row>
    <row r="65" spans="1:11" ht="17.25" customHeight="1">
      <c r="A65" s="80" t="s">
        <v>80</v>
      </c>
      <c r="B65" s="61">
        <v>116</v>
      </c>
      <c r="C65" s="196">
        <f t="shared" si="5"/>
        <v>946.0402139703571</v>
      </c>
      <c r="D65" s="19">
        <f>B65*J1/62210*30/100</f>
        <v>71.14169426137276</v>
      </c>
      <c r="E65" s="20">
        <f t="shared" si="2"/>
        <v>141.78673273862728</v>
      </c>
      <c r="F65" s="21">
        <f t="shared" si="6"/>
        <v>4.566597</v>
      </c>
      <c r="G65" s="188">
        <f t="shared" si="4"/>
        <v>217.49502400000006</v>
      </c>
      <c r="I65" s="3">
        <f>'Tüm Bloklar'!D368</f>
        <v>212.92842700000003</v>
      </c>
      <c r="J65" s="3">
        <f>'Tüm Bloklar'!E368</f>
        <v>4.566597</v>
      </c>
      <c r="K65" s="3">
        <f>'Tüm Bloklar'!F368</f>
        <v>217.49502400000003</v>
      </c>
    </row>
    <row r="66" spans="1:11" ht="17.25" customHeight="1">
      <c r="A66" s="80" t="s">
        <v>82</v>
      </c>
      <c r="B66" s="61">
        <v>116</v>
      </c>
      <c r="C66" s="196">
        <f t="shared" si="5"/>
        <v>975.9950501140049</v>
      </c>
      <c r="D66" s="19">
        <f>B66*J1/62210*30/100</f>
        <v>71.14169426137276</v>
      </c>
      <c r="E66" s="20">
        <f t="shared" si="2"/>
        <v>146.27618073862726</v>
      </c>
      <c r="F66" s="21">
        <f t="shared" si="6"/>
        <v>4.566598</v>
      </c>
      <c r="G66" s="188">
        <f t="shared" si="4"/>
        <v>221.98447300000004</v>
      </c>
      <c r="I66" s="3">
        <f>'Tüm Bloklar'!D369</f>
        <v>217.41787500000004</v>
      </c>
      <c r="J66" s="3">
        <f>'Tüm Bloklar'!E369</f>
        <v>4.566598</v>
      </c>
      <c r="K66" s="3">
        <f>'Tüm Bloklar'!F369</f>
        <v>221.984473</v>
      </c>
    </row>
    <row r="67" spans="1:11" ht="17.25" customHeight="1">
      <c r="A67" s="80" t="s">
        <v>84</v>
      </c>
      <c r="B67" s="61">
        <v>116</v>
      </c>
      <c r="C67" s="196">
        <f t="shared" si="5"/>
        <v>826.9958075472326</v>
      </c>
      <c r="D67" s="19">
        <f>B67*J1/62210*30/100</f>
        <v>71.14169426137276</v>
      </c>
      <c r="E67" s="20">
        <f t="shared" si="2"/>
        <v>123.94508373862722</v>
      </c>
      <c r="F67" s="21">
        <f t="shared" si="6"/>
        <v>4.566597</v>
      </c>
      <c r="G67" s="188">
        <f t="shared" si="4"/>
        <v>199.65337499999998</v>
      </c>
      <c r="I67" s="3">
        <f>'Tüm Bloklar'!D370</f>
        <v>195.08677799999998</v>
      </c>
      <c r="J67" s="3">
        <f>'Tüm Bloklar'!E370</f>
        <v>4.566597</v>
      </c>
      <c r="K67" s="3">
        <f>'Tüm Bloklar'!F370</f>
        <v>199.65337499999998</v>
      </c>
    </row>
    <row r="68" spans="1:11" ht="17.25" customHeight="1">
      <c r="A68" s="80" t="s">
        <v>86</v>
      </c>
      <c r="B68" s="61">
        <v>116</v>
      </c>
      <c r="C68" s="196">
        <f t="shared" si="5"/>
        <v>1166.3610961146808</v>
      </c>
      <c r="D68" s="19">
        <f>B68*J1/62210*30/100</f>
        <v>71.14169426137276</v>
      </c>
      <c r="E68" s="20">
        <f t="shared" si="2"/>
        <v>174.80708173862723</v>
      </c>
      <c r="F68" s="21">
        <f t="shared" si="6"/>
        <v>4.566597</v>
      </c>
      <c r="G68" s="188">
        <f t="shared" si="4"/>
        <v>250.515373</v>
      </c>
      <c r="I68" s="3">
        <f>'Tüm Bloklar'!D371</f>
        <v>245.948776</v>
      </c>
      <c r="J68" s="3">
        <f>'Tüm Bloklar'!E371</f>
        <v>4.566597</v>
      </c>
      <c r="K68" s="3">
        <f>'Tüm Bloklar'!F371</f>
        <v>250.515373</v>
      </c>
    </row>
    <row r="69" spans="1:11" ht="17.25" customHeight="1">
      <c r="A69" s="80" t="s">
        <v>88</v>
      </c>
      <c r="B69" s="61">
        <v>116</v>
      </c>
      <c r="C69" s="196">
        <f t="shared" si="5"/>
        <v>887.3955051285208</v>
      </c>
      <c r="D69" s="19">
        <f>B69*J1/62210*30/100</f>
        <v>71.14169426137276</v>
      </c>
      <c r="E69" s="20">
        <f t="shared" si="2"/>
        <v>132.99742173862722</v>
      </c>
      <c r="F69" s="21">
        <f t="shared" si="6"/>
        <v>4.566598</v>
      </c>
      <c r="G69" s="188">
        <f t="shared" si="4"/>
        <v>208.705714</v>
      </c>
      <c r="I69" s="3">
        <f>'Tüm Bloklar'!D372</f>
        <v>204.139116</v>
      </c>
      <c r="J69" s="3">
        <f>'Tüm Bloklar'!E372</f>
        <v>4.566598</v>
      </c>
      <c r="K69" s="3">
        <f>'Tüm Bloklar'!F372</f>
        <v>208.705714</v>
      </c>
    </row>
    <row r="70" spans="1:11" ht="17.25" customHeight="1">
      <c r="A70" s="80" t="s">
        <v>90</v>
      </c>
      <c r="B70" s="61">
        <v>116</v>
      </c>
      <c r="C70" s="196">
        <f t="shared" si="5"/>
        <v>763.9961241770247</v>
      </c>
      <c r="D70" s="19">
        <f>B70*J1/62210*30/100</f>
        <v>71.14169426137276</v>
      </c>
      <c r="E70" s="20">
        <f t="shared" si="2"/>
        <v>114.50307573862723</v>
      </c>
      <c r="F70" s="21">
        <f t="shared" si="6"/>
        <v>4.566597</v>
      </c>
      <c r="G70" s="188">
        <f t="shared" si="4"/>
        <v>190.211367</v>
      </c>
      <c r="I70" s="3">
        <f>'Tüm Bloklar'!D373</f>
        <v>185.64477</v>
      </c>
      <c r="J70" s="3">
        <f>'Tüm Bloklar'!E373</f>
        <v>4.566597</v>
      </c>
      <c r="K70" s="3">
        <f>'Tüm Bloklar'!F373</f>
        <v>190.211367</v>
      </c>
    </row>
    <row r="71" spans="1:11" ht="17.25" customHeight="1">
      <c r="A71" s="80" t="s">
        <v>92</v>
      </c>
      <c r="B71" s="61">
        <v>116</v>
      </c>
      <c r="C71" s="196">
        <f t="shared" si="5"/>
        <v>758.9961540722846</v>
      </c>
      <c r="D71" s="19">
        <f>B71*J1/62210*30/100</f>
        <v>71.14169426137276</v>
      </c>
      <c r="E71" s="20">
        <f t="shared" si="2"/>
        <v>113.75371073862722</v>
      </c>
      <c r="F71" s="21">
        <f t="shared" si="6"/>
        <v>4.566597</v>
      </c>
      <c r="G71" s="188">
        <f t="shared" si="4"/>
        <v>189.46200199999998</v>
      </c>
      <c r="I71" s="3">
        <f>'Tüm Bloklar'!D374</f>
        <v>184.89540499999998</v>
      </c>
      <c r="J71" s="3">
        <f>'Tüm Bloklar'!E374</f>
        <v>4.566597</v>
      </c>
      <c r="K71" s="3">
        <f>'Tüm Bloklar'!F374</f>
        <v>189.46200199999998</v>
      </c>
    </row>
    <row r="72" spans="1:11" ht="17.25" customHeight="1">
      <c r="A72" s="80" t="s">
        <v>94</v>
      </c>
      <c r="B72" s="61">
        <v>116</v>
      </c>
      <c r="C72" s="196">
        <f t="shared" si="5"/>
        <v>1142.6582226166888</v>
      </c>
      <c r="D72" s="19">
        <f>B72*J1/62210*30/100</f>
        <v>71.14169426137276</v>
      </c>
      <c r="E72" s="20">
        <f t="shared" si="2"/>
        <v>171.25463973862725</v>
      </c>
      <c r="F72" s="21">
        <f t="shared" si="6"/>
        <v>4.566598</v>
      </c>
      <c r="G72" s="188">
        <f t="shared" si="4"/>
        <v>246.96293200000002</v>
      </c>
      <c r="I72" s="3">
        <f>'Tüm Bloklar'!D375</f>
        <v>242.396334</v>
      </c>
      <c r="J72" s="3">
        <f>'Tüm Bloklar'!E375</f>
        <v>4.566598</v>
      </c>
      <c r="K72" s="3">
        <f>'Tüm Bloklar'!F375</f>
        <v>246.962932</v>
      </c>
    </row>
    <row r="73" spans="1:11" ht="17.25" customHeight="1">
      <c r="A73" s="80" t="s">
        <v>96</v>
      </c>
      <c r="B73" s="61">
        <v>116</v>
      </c>
      <c r="C73" s="196">
        <f t="shared" si="5"/>
        <v>1195.579940181873</v>
      </c>
      <c r="D73" s="19">
        <f>B73*J1/62210*30/100</f>
        <v>71.14169426137276</v>
      </c>
      <c r="E73" s="20">
        <f t="shared" si="2"/>
        <v>179.1862237386273</v>
      </c>
      <c r="F73" s="21">
        <f t="shared" si="6"/>
        <v>4.566597</v>
      </c>
      <c r="G73" s="188">
        <f t="shared" si="4"/>
        <v>254.89451500000007</v>
      </c>
      <c r="I73" s="3">
        <f>'Tüm Bloklar'!D376</f>
        <v>250.32791800000004</v>
      </c>
      <c r="J73" s="3">
        <f>'Tüm Bloklar'!E376</f>
        <v>4.566597</v>
      </c>
      <c r="K73" s="3">
        <f>'Tüm Bloklar'!F376</f>
        <v>254.89451500000004</v>
      </c>
    </row>
    <row r="74" spans="1:11" ht="17.25" customHeight="1">
      <c r="A74" s="80" t="s">
        <v>98</v>
      </c>
      <c r="B74" s="61">
        <v>116</v>
      </c>
      <c r="C74" s="196">
        <f t="shared" si="5"/>
        <v>1444.9926796365567</v>
      </c>
      <c r="D74" s="19">
        <f>B74*J1/62210*30/100</f>
        <v>71.14169426137276</v>
      </c>
      <c r="E74" s="20">
        <f t="shared" si="2"/>
        <v>216.5666827386272</v>
      </c>
      <c r="F74" s="21">
        <f t="shared" si="6"/>
        <v>4.566597</v>
      </c>
      <c r="G74" s="188">
        <f t="shared" si="4"/>
        <v>292.274974</v>
      </c>
      <c r="I74" s="3">
        <f>'Tüm Bloklar'!D377</f>
        <v>287.708377</v>
      </c>
      <c r="J74" s="3">
        <f>'Tüm Bloklar'!E377</f>
        <v>4.566597</v>
      </c>
      <c r="K74" s="3">
        <f>'Tüm Bloklar'!F377</f>
        <v>292.274974</v>
      </c>
    </row>
    <row r="75" spans="1:11" ht="17.25" customHeight="1">
      <c r="A75" s="80" t="s">
        <v>100</v>
      </c>
      <c r="B75" s="61">
        <v>116</v>
      </c>
      <c r="C75" s="196">
        <f t="shared" si="5"/>
        <v>1732.1192314824568</v>
      </c>
      <c r="D75" s="19">
        <f>B75*J1/62210*30/100</f>
        <v>71.14169426137276</v>
      </c>
      <c r="E75" s="20">
        <f t="shared" si="2"/>
        <v>259.5994577386272</v>
      </c>
      <c r="F75" s="21">
        <f t="shared" si="6"/>
        <v>4.566598</v>
      </c>
      <c r="G75" s="188">
        <f t="shared" si="4"/>
        <v>335.30775</v>
      </c>
      <c r="I75" s="3">
        <f>'Tüm Bloklar'!D378</f>
        <v>330.741152</v>
      </c>
      <c r="J75" s="3">
        <f>'Tüm Bloklar'!E378</f>
        <v>4.566598</v>
      </c>
      <c r="K75" s="3">
        <f>'Tüm Bloklar'!F378</f>
        <v>335.30775</v>
      </c>
    </row>
    <row r="76" spans="1:11" ht="17.25" customHeight="1">
      <c r="A76" s="80" t="s">
        <v>102</v>
      </c>
      <c r="B76" s="61">
        <v>116</v>
      </c>
      <c r="C76" s="196">
        <f t="shared" si="5"/>
        <v>472.8735996129328</v>
      </c>
      <c r="D76" s="19">
        <f>B76*J1/62210*30/100</f>
        <v>71.14169426137276</v>
      </c>
      <c r="E76" s="20">
        <f t="shared" si="2"/>
        <v>70.87140873862724</v>
      </c>
      <c r="F76" s="21">
        <f t="shared" si="6"/>
        <v>4.566597</v>
      </c>
      <c r="G76" s="188">
        <f t="shared" si="4"/>
        <v>146.5797</v>
      </c>
      <c r="I76" s="3">
        <f>'Tüm Bloklar'!D379</f>
        <v>142.013103</v>
      </c>
      <c r="J76" s="3">
        <f>'Tüm Bloklar'!E379</f>
        <v>4.566597</v>
      </c>
      <c r="K76" s="3">
        <f>'Tüm Bloklar'!F379</f>
        <v>146.5797</v>
      </c>
    </row>
    <row r="77" spans="1:11" ht="17.25" customHeight="1">
      <c r="A77" s="80" t="s">
        <v>104</v>
      </c>
      <c r="B77" s="61">
        <v>116</v>
      </c>
      <c r="C77" s="196">
        <f t="shared" si="5"/>
        <v>713.7423828932008</v>
      </c>
      <c r="D77" s="19">
        <f>B77*J1/62210*30/100</f>
        <v>71.14169426137276</v>
      </c>
      <c r="E77" s="20">
        <f t="shared" si="2"/>
        <v>106.97135173862723</v>
      </c>
      <c r="F77" s="21">
        <f t="shared" si="6"/>
        <v>4.566598</v>
      </c>
      <c r="G77" s="188">
        <f t="shared" si="4"/>
        <v>182.679644</v>
      </c>
      <c r="I77" s="3">
        <f>'Tüm Bloklar'!D380</f>
        <v>178.113046</v>
      </c>
      <c r="J77" s="3">
        <f>'Tüm Bloklar'!E380</f>
        <v>4.566598</v>
      </c>
      <c r="K77" s="3">
        <f>'Tüm Bloklar'!F380</f>
        <v>182.67964400000002</v>
      </c>
    </row>
    <row r="78" spans="1:11" ht="17.25" customHeight="1">
      <c r="A78" s="80" t="s">
        <v>106</v>
      </c>
      <c r="B78" s="61">
        <v>116</v>
      </c>
      <c r="C78" s="196">
        <f t="shared" si="5"/>
        <v>191.99902375724074</v>
      </c>
      <c r="D78" s="19">
        <f>B78*J1/62210*30/100</f>
        <v>71.14169426137276</v>
      </c>
      <c r="E78" s="20">
        <f t="shared" si="2"/>
        <v>28.77564173862723</v>
      </c>
      <c r="F78" s="21">
        <f t="shared" si="6"/>
        <v>4.566597</v>
      </c>
      <c r="G78" s="188">
        <f t="shared" si="4"/>
        <v>104.483933</v>
      </c>
      <c r="I78" s="3">
        <f>'Tüm Bloklar'!D381</f>
        <v>99.91733599999999</v>
      </c>
      <c r="J78" s="3">
        <f>'Tüm Bloklar'!E381</f>
        <v>4.566597</v>
      </c>
      <c r="K78" s="3">
        <f>'Tüm Bloklar'!F381</f>
        <v>104.483933</v>
      </c>
    </row>
    <row r="79" spans="1:11" ht="17.25" customHeight="1">
      <c r="A79" s="80" t="s">
        <v>108</v>
      </c>
      <c r="B79" s="61">
        <v>116</v>
      </c>
      <c r="C79" s="196">
        <f t="shared" si="5"/>
        <v>921.9953329491567</v>
      </c>
      <c r="D79" s="19">
        <f>B79*J1/62210*30/100</f>
        <v>71.14169426137276</v>
      </c>
      <c r="E79" s="20">
        <f t="shared" si="2"/>
        <v>138.18303273862722</v>
      </c>
      <c r="F79" s="21">
        <f t="shared" si="6"/>
        <v>4.566597</v>
      </c>
      <c r="G79" s="188">
        <f t="shared" si="4"/>
        <v>213.891324</v>
      </c>
      <c r="I79" s="3">
        <f>'Tüm Bloklar'!D382</f>
        <v>209.324727</v>
      </c>
      <c r="J79" s="3">
        <f>'Tüm Bloklar'!E382</f>
        <v>4.566597</v>
      </c>
      <c r="K79" s="3">
        <f>'Tüm Bloklar'!F382</f>
        <v>213.891324</v>
      </c>
    </row>
    <row r="80" spans="1:11" ht="17.25" customHeight="1">
      <c r="A80" s="80" t="s">
        <v>110</v>
      </c>
      <c r="B80" s="61">
        <v>116</v>
      </c>
      <c r="C80" s="196">
        <f t="shared" si="5"/>
        <v>1560.9920928229408</v>
      </c>
      <c r="D80" s="19">
        <f>B80*J1/62210*30/100</f>
        <v>71.14169426137276</v>
      </c>
      <c r="E80" s="20">
        <f t="shared" si="2"/>
        <v>233.95196673862722</v>
      </c>
      <c r="F80" s="21">
        <f t="shared" si="6"/>
        <v>4.566598</v>
      </c>
      <c r="G80" s="188">
        <f t="shared" si="4"/>
        <v>309.660259</v>
      </c>
      <c r="I80" s="3">
        <f>'Tüm Bloklar'!D383</f>
        <v>305.093661</v>
      </c>
      <c r="J80" s="3">
        <f>'Tüm Bloklar'!E383</f>
        <v>4.566598</v>
      </c>
      <c r="K80" s="3">
        <f>'Tüm Bloklar'!F383</f>
        <v>309.660259</v>
      </c>
    </row>
    <row r="81" spans="1:11" ht="17.25" customHeight="1">
      <c r="A81" s="80" t="s">
        <v>111</v>
      </c>
      <c r="B81" s="61">
        <v>116</v>
      </c>
      <c r="C81" s="196">
        <f t="shared" si="5"/>
        <v>557.0571787951287</v>
      </c>
      <c r="D81" s="19">
        <f>B81*J1/62210*30/100</f>
        <v>71.14169426137276</v>
      </c>
      <c r="E81" s="20">
        <f aca="true" t="shared" si="7" ref="E81:E95">I81-D81</f>
        <v>83.48832973862723</v>
      </c>
      <c r="F81" s="21">
        <f t="shared" si="6"/>
        <v>4.566597</v>
      </c>
      <c r="G81" s="188">
        <f t="shared" si="4"/>
        <v>159.196621</v>
      </c>
      <c r="I81" s="3">
        <f>'Tüm Bloklar'!D384</f>
        <v>154.630024</v>
      </c>
      <c r="J81" s="3">
        <f>'Tüm Bloklar'!E384</f>
        <v>4.566597</v>
      </c>
      <c r="K81" s="3">
        <f>'Tüm Bloklar'!F384</f>
        <v>159.196621</v>
      </c>
    </row>
    <row r="82" spans="1:11" ht="17.25" customHeight="1">
      <c r="A82" s="80" t="s">
        <v>113</v>
      </c>
      <c r="B82" s="61">
        <v>116</v>
      </c>
      <c r="C82" s="196">
        <f t="shared" si="5"/>
        <v>1549.992151920237</v>
      </c>
      <c r="D82" s="19">
        <f>B82*J1/62210*30/100</f>
        <v>71.14169426137276</v>
      </c>
      <c r="E82" s="20">
        <f t="shared" si="7"/>
        <v>232.30336273862724</v>
      </c>
      <c r="F82" s="21">
        <f t="shared" si="6"/>
        <v>4.566597</v>
      </c>
      <c r="G82" s="188">
        <f t="shared" si="4"/>
        <v>308.011654</v>
      </c>
      <c r="I82" s="3">
        <f>'Tüm Bloklar'!D385</f>
        <v>303.445057</v>
      </c>
      <c r="J82" s="3">
        <f>'Tüm Bloklar'!E385</f>
        <v>4.566597</v>
      </c>
      <c r="K82" s="3">
        <f>'Tüm Bloklar'!F385</f>
        <v>308.011654</v>
      </c>
    </row>
    <row r="83" spans="1:11" ht="17.25" customHeight="1">
      <c r="A83" s="80" t="s">
        <v>115</v>
      </c>
      <c r="B83" s="61">
        <v>116</v>
      </c>
      <c r="C83" s="196">
        <f t="shared" si="5"/>
        <v>1268.9935718150846</v>
      </c>
      <c r="D83" s="19">
        <f>B83*J1/62210*30/100</f>
        <v>71.14169426137276</v>
      </c>
      <c r="E83" s="20">
        <f t="shared" si="7"/>
        <v>190.1890107386272</v>
      </c>
      <c r="F83" s="21">
        <f t="shared" si="6"/>
        <v>4.566598</v>
      </c>
      <c r="G83" s="188">
        <f t="shared" si="4"/>
        <v>265.89730299999997</v>
      </c>
      <c r="I83" s="3">
        <f>'Tüm Bloklar'!D386</f>
        <v>261.33070499999997</v>
      </c>
      <c r="J83" s="3">
        <f>'Tüm Bloklar'!E386</f>
        <v>4.566598</v>
      </c>
      <c r="K83" s="3">
        <f>'Tüm Bloklar'!F386</f>
        <v>265.89730299999997</v>
      </c>
    </row>
    <row r="84" spans="1:11" ht="17.25" customHeight="1">
      <c r="A84" s="80" t="s">
        <v>117</v>
      </c>
      <c r="B84" s="61">
        <v>116</v>
      </c>
      <c r="C84" s="196">
        <f t="shared" si="5"/>
        <v>978.2200473194488</v>
      </c>
      <c r="D84" s="19">
        <f>B84*J1/62210*30/100</f>
        <v>71.14169426137276</v>
      </c>
      <c r="E84" s="20">
        <f t="shared" si="7"/>
        <v>146.60964973862724</v>
      </c>
      <c r="F84" s="21">
        <f t="shared" si="6"/>
        <v>4.566597</v>
      </c>
      <c r="G84" s="188">
        <f t="shared" si="4"/>
        <v>222.31794100000002</v>
      </c>
      <c r="I84" s="3">
        <f>'Tüm Bloklar'!D387</f>
        <v>217.751344</v>
      </c>
      <c r="J84" s="3">
        <f>'Tüm Bloklar'!E387</f>
        <v>4.566597</v>
      </c>
      <c r="K84" s="3">
        <f>'Tüm Bloklar'!F387</f>
        <v>222.317941</v>
      </c>
    </row>
    <row r="85" spans="1:11" ht="17.25" customHeight="1">
      <c r="A85" s="80" t="s">
        <v>119</v>
      </c>
      <c r="B85" s="61">
        <v>116</v>
      </c>
      <c r="C85" s="196">
        <f t="shared" si="5"/>
        <v>336.46229296458876</v>
      </c>
      <c r="D85" s="19">
        <f>B85*J1/62210*30/100</f>
        <v>71.14169426137276</v>
      </c>
      <c r="E85" s="20">
        <f t="shared" si="7"/>
        <v>50.42691473862723</v>
      </c>
      <c r="F85" s="21">
        <f t="shared" si="6"/>
        <v>4.566597</v>
      </c>
      <c r="G85" s="188">
        <f t="shared" si="4"/>
        <v>126.135206</v>
      </c>
      <c r="I85" s="3">
        <f>'Tüm Bloklar'!D388</f>
        <v>121.568609</v>
      </c>
      <c r="J85" s="3">
        <f>'Tüm Bloklar'!E388</f>
        <v>4.566597</v>
      </c>
      <c r="K85" s="3">
        <f>'Tüm Bloklar'!F388</f>
        <v>126.135206</v>
      </c>
    </row>
    <row r="86" spans="1:11" ht="17.25" customHeight="1">
      <c r="A86" s="80" t="s">
        <v>121</v>
      </c>
      <c r="B86" s="61">
        <v>116</v>
      </c>
      <c r="C86" s="196">
        <f t="shared" si="5"/>
        <v>2094.989393757597</v>
      </c>
      <c r="D86" s="19">
        <f>B86*J1/62210*30/100</f>
        <v>71.14169426137276</v>
      </c>
      <c r="E86" s="20">
        <f t="shared" si="7"/>
        <v>313.9842227386273</v>
      </c>
      <c r="F86" s="21">
        <f t="shared" si="6"/>
        <v>4.566598</v>
      </c>
      <c r="G86" s="188">
        <f t="shared" si="4"/>
        <v>389.69251500000007</v>
      </c>
      <c r="I86" s="3">
        <f>'Tüm Bloklar'!D389</f>
        <v>385.1259170000001</v>
      </c>
      <c r="J86" s="3">
        <f>'Tüm Bloklar'!E389</f>
        <v>4.566598</v>
      </c>
      <c r="K86" s="3">
        <f>'Tüm Bloklar'!F389</f>
        <v>389.692515</v>
      </c>
    </row>
    <row r="87" spans="1:11" ht="17.25" customHeight="1">
      <c r="A87" s="80" t="s">
        <v>123</v>
      </c>
      <c r="B87" s="61">
        <v>116</v>
      </c>
      <c r="C87" s="196">
        <f t="shared" si="5"/>
        <v>67.99965173099679</v>
      </c>
      <c r="D87" s="19">
        <f>B87*J1/62210*30/100</f>
        <v>71.14169426137276</v>
      </c>
      <c r="E87" s="20">
        <f t="shared" si="7"/>
        <v>10.191372738627237</v>
      </c>
      <c r="F87" s="21">
        <f t="shared" si="6"/>
        <v>4.566597</v>
      </c>
      <c r="G87" s="188">
        <f t="shared" si="4"/>
        <v>85.899664</v>
      </c>
      <c r="I87" s="3">
        <f>'Tüm Bloklar'!D390</f>
        <v>81.333067</v>
      </c>
      <c r="J87" s="3">
        <f>'Tüm Bloklar'!E390</f>
        <v>4.566597</v>
      </c>
      <c r="K87" s="3">
        <f>'Tüm Bloklar'!F390</f>
        <v>85.899664</v>
      </c>
    </row>
    <row r="88" spans="1:11" ht="17.25" customHeight="1">
      <c r="A88" s="80" t="s">
        <v>186</v>
      </c>
      <c r="B88" s="61">
        <v>116</v>
      </c>
      <c r="C88" s="196">
        <f t="shared" si="5"/>
        <v>993.0799666109126</v>
      </c>
      <c r="D88" s="19">
        <f>B88*J1/62210*30/100</f>
        <v>71.14169426137276</v>
      </c>
      <c r="E88" s="20">
        <f t="shared" si="7"/>
        <v>148.8367637386272</v>
      </c>
      <c r="F88" s="21">
        <f t="shared" si="6"/>
        <v>4.566597</v>
      </c>
      <c r="G88" s="188">
        <f t="shared" si="4"/>
        <v>224.545055</v>
      </c>
      <c r="I88" s="3">
        <f>'Tüm Bloklar'!D391</f>
        <v>219.978458</v>
      </c>
      <c r="J88" s="3">
        <f>'Tüm Bloklar'!E391</f>
        <v>4.566597</v>
      </c>
      <c r="K88" s="3">
        <f>'Tüm Bloklar'!F391</f>
        <v>224.545055</v>
      </c>
    </row>
    <row r="89" spans="1:11" ht="17.25" customHeight="1">
      <c r="A89" s="80" t="s">
        <v>188</v>
      </c>
      <c r="B89" s="61">
        <v>116</v>
      </c>
      <c r="C89" s="196">
        <f t="shared" si="5"/>
        <v>1653.6256291552647</v>
      </c>
      <c r="D89" s="19">
        <f>B89*J1/62210*30/100</f>
        <v>71.14169426137276</v>
      </c>
      <c r="E89" s="20">
        <f t="shared" si="7"/>
        <v>247.83531573862723</v>
      </c>
      <c r="F89" s="21">
        <f t="shared" si="6"/>
        <v>4.566598</v>
      </c>
      <c r="G89" s="188">
        <f t="shared" si="4"/>
        <v>323.543608</v>
      </c>
      <c r="I89" s="3">
        <f>'Tüm Bloklar'!D392</f>
        <v>318.97701</v>
      </c>
      <c r="J89" s="3">
        <f>'Tüm Bloklar'!E392</f>
        <v>4.566598</v>
      </c>
      <c r="K89" s="3">
        <f>'Tüm Bloklar'!F392</f>
        <v>323.543608</v>
      </c>
    </row>
    <row r="90" spans="1:11" ht="17.25" customHeight="1">
      <c r="A90" s="80" t="s">
        <v>189</v>
      </c>
      <c r="B90" s="61">
        <v>116</v>
      </c>
      <c r="C90" s="196">
        <f t="shared" si="5"/>
        <v>1522.9922866655368</v>
      </c>
      <c r="D90" s="19">
        <f>B90*J1/62210*30/100</f>
        <v>71.14169426137276</v>
      </c>
      <c r="E90" s="20">
        <f t="shared" si="7"/>
        <v>228.25678773862722</v>
      </c>
      <c r="F90" s="21">
        <f t="shared" si="6"/>
        <v>4.566597</v>
      </c>
      <c r="G90" s="188">
        <f t="shared" si="4"/>
        <v>303.965079</v>
      </c>
      <c r="I90" s="3">
        <f>'Tüm Bloklar'!D393</f>
        <v>299.398482</v>
      </c>
      <c r="J90" s="3">
        <f>'Tüm Bloklar'!E393</f>
        <v>4.566597</v>
      </c>
      <c r="K90" s="3">
        <f>'Tüm Bloklar'!F393</f>
        <v>303.965079</v>
      </c>
    </row>
    <row r="91" spans="1:11" ht="17.25" customHeight="1">
      <c r="A91" s="80" t="s">
        <v>191</v>
      </c>
      <c r="B91" s="61">
        <v>116</v>
      </c>
      <c r="C91" s="196">
        <f t="shared" si="5"/>
        <v>936.9952499356529</v>
      </c>
      <c r="D91" s="19">
        <f>B91*J1/62210*30/100</f>
        <v>71.14169426137276</v>
      </c>
      <c r="E91" s="20">
        <f t="shared" si="7"/>
        <v>140.43112873862725</v>
      </c>
      <c r="F91" s="21">
        <f t="shared" si="6"/>
        <v>4.566597</v>
      </c>
      <c r="G91" s="188">
        <f t="shared" si="4"/>
        <v>216.13942000000003</v>
      </c>
      <c r="I91" s="3">
        <f>'Tüm Bloklar'!D394</f>
        <v>211.572823</v>
      </c>
      <c r="J91" s="3">
        <f>'Tüm Bloklar'!E394</f>
        <v>4.566597</v>
      </c>
      <c r="K91" s="3">
        <f>'Tüm Bloklar'!F394</f>
        <v>216.13942</v>
      </c>
    </row>
    <row r="92" spans="1:11" ht="17.25" customHeight="1">
      <c r="A92" s="80" t="s">
        <v>193</v>
      </c>
      <c r="B92" s="61">
        <v>253</v>
      </c>
      <c r="C92" s="196">
        <f t="shared" si="5"/>
        <v>1540.9921984952728</v>
      </c>
      <c r="D92" s="19">
        <f>B92*J1/62210*30/100</f>
        <v>155.16248834592506</v>
      </c>
      <c r="E92" s="20">
        <f t="shared" si="7"/>
        <v>230.95450465407498</v>
      </c>
      <c r="F92" s="49">
        <f>J92</f>
        <v>4.566598</v>
      </c>
      <c r="G92" s="188">
        <f t="shared" si="4"/>
        <v>390.68359100000004</v>
      </c>
      <c r="I92" s="3">
        <f>'Tüm Bloklar'!D395</f>
        <v>386.11699300000004</v>
      </c>
      <c r="J92" s="3">
        <f>'Tüm Bloklar'!E395</f>
        <v>4.566598</v>
      </c>
      <c r="K92" s="3">
        <f>'Tüm Bloklar'!F395</f>
        <v>390.68359100000004</v>
      </c>
    </row>
    <row r="93" spans="1:11" ht="17.25" customHeight="1">
      <c r="A93" s="80" t="s">
        <v>195</v>
      </c>
      <c r="B93" s="61">
        <v>253</v>
      </c>
      <c r="C93" s="196">
        <f t="shared" si="5"/>
        <v>2825.9856830617528</v>
      </c>
      <c r="D93" s="19">
        <f>B93*J1/62210*30/100</f>
        <v>155.16248834592506</v>
      </c>
      <c r="E93" s="20">
        <f t="shared" si="7"/>
        <v>423.54148465407496</v>
      </c>
      <c r="F93" s="21">
        <f>J93</f>
        <v>4.566597</v>
      </c>
      <c r="G93" s="188">
        <f t="shared" si="4"/>
        <v>583.27057</v>
      </c>
      <c r="I93" s="3">
        <f>'Tüm Bloklar'!D396</f>
        <v>578.703973</v>
      </c>
      <c r="J93" s="3">
        <f>'Tüm Bloklar'!E396</f>
        <v>4.566597</v>
      </c>
      <c r="K93" s="3">
        <f>'Tüm Bloklar'!F396</f>
        <v>583.27057</v>
      </c>
    </row>
    <row r="94" spans="1:11" ht="17.25" customHeight="1">
      <c r="A94" s="80" t="s">
        <v>196</v>
      </c>
      <c r="B94" s="61">
        <v>255</v>
      </c>
      <c r="C94" s="196">
        <f t="shared" si="5"/>
        <v>2669.9864827784336</v>
      </c>
      <c r="D94" s="19">
        <f>B94*J1/62210*30/100</f>
        <v>156.38906928146596</v>
      </c>
      <c r="E94" s="20">
        <f t="shared" si="7"/>
        <v>400.16127671853405</v>
      </c>
      <c r="F94" s="21">
        <f>J94</f>
        <v>4.566598</v>
      </c>
      <c r="G94" s="188">
        <f t="shared" si="4"/>
        <v>561.116944</v>
      </c>
      <c r="I94" s="3">
        <f>'Tüm Bloklar'!D397</f>
        <v>556.550346</v>
      </c>
      <c r="J94" s="3">
        <f>'Tüm Bloklar'!E397</f>
        <v>4.566598</v>
      </c>
      <c r="K94" s="3">
        <f>'Tüm Bloklar'!F397</f>
        <v>561.116944</v>
      </c>
    </row>
    <row r="95" spans="1:11" ht="17.25" customHeight="1" thickBot="1">
      <c r="A95" s="80" t="s">
        <v>197</v>
      </c>
      <c r="B95" s="81">
        <v>255</v>
      </c>
      <c r="C95" s="196">
        <f t="shared" si="5"/>
        <v>1844.9906548568702</v>
      </c>
      <c r="D95" s="19">
        <f>B95*J1/62210*30/100</f>
        <v>156.38906928146596</v>
      </c>
      <c r="E95" s="50">
        <f t="shared" si="7"/>
        <v>276.51593771853413</v>
      </c>
      <c r="F95" s="21">
        <f>J95</f>
        <v>4.566597</v>
      </c>
      <c r="G95" s="189">
        <f t="shared" si="4"/>
        <v>437.47160400000007</v>
      </c>
      <c r="I95" s="3">
        <f>'Tüm Bloklar'!D398</f>
        <v>432.90500700000007</v>
      </c>
      <c r="J95" s="3">
        <f>'Tüm Bloklar'!E398</f>
        <v>4.566597</v>
      </c>
      <c r="K95" s="3">
        <f>'Tüm Bloklar'!F398</f>
        <v>437.471604</v>
      </c>
    </row>
    <row r="96" spans="1:11" ht="17.25" customHeight="1" thickBot="1">
      <c r="A96" s="286" t="s">
        <v>523</v>
      </c>
      <c r="B96" s="286"/>
      <c r="C96" s="64">
        <f>SUM(C56:C95)</f>
        <v>45228.07591283475</v>
      </c>
      <c r="D96" s="65">
        <f>SUM(D56:D95)</f>
        <v>3184.2041086642016</v>
      </c>
      <c r="E96" s="65">
        <f>SUM(E56:E95)</f>
        <v>6778.507950335799</v>
      </c>
      <c r="F96" s="65">
        <f>SUM(F56:F95)</f>
        <v>182.663894</v>
      </c>
      <c r="G96" s="195">
        <f>SUM(G56:G95)</f>
        <v>10145.375953</v>
      </c>
      <c r="I96" s="66">
        <f>SUM(I56:I95)</f>
        <v>9962.712059</v>
      </c>
      <c r="J96" s="66">
        <f>SUM(J56:J95)</f>
        <v>182.663894</v>
      </c>
      <c r="K96" s="66">
        <f>SUM(K56:K95)</f>
        <v>10145.375953</v>
      </c>
    </row>
    <row r="97" spans="1:11" ht="17.25" customHeight="1" thickBot="1">
      <c r="A97" s="272" t="s">
        <v>530</v>
      </c>
      <c r="B97" s="272"/>
      <c r="C97" s="209">
        <f>SUM(C44+C96)</f>
        <v>86103.52387618316</v>
      </c>
      <c r="D97" s="210">
        <f>SUM(D44+D96)</f>
        <v>6005.340260408295</v>
      </c>
      <c r="E97" s="210">
        <f>SUM(E44+E96)</f>
        <v>12904.670591591705</v>
      </c>
      <c r="F97" s="210">
        <f>SUM(F44+F96)</f>
        <v>365.327788</v>
      </c>
      <c r="G97" s="211">
        <f>SUM(G44+G96)</f>
        <v>19275.33864</v>
      </c>
      <c r="I97" s="82">
        <f>SUM(I44+I96)</f>
        <v>18910.010851999996</v>
      </c>
      <c r="J97" s="82">
        <f>SUM(J44+J96)</f>
        <v>365.327788</v>
      </c>
      <c r="K97" s="82">
        <f>SUM(K44+K96)</f>
        <v>19275.33864</v>
      </c>
    </row>
    <row r="98" ht="6" customHeight="1"/>
    <row r="99" spans="4:7" ht="15.75" customHeight="1" hidden="1">
      <c r="D99" s="273" t="s">
        <v>524</v>
      </c>
      <c r="E99" s="275" t="s">
        <v>525</v>
      </c>
      <c r="F99" s="277" t="s">
        <v>526</v>
      </c>
      <c r="G99" s="72"/>
    </row>
    <row r="100" spans="4:7" ht="15.75" customHeight="1" hidden="1" thickBot="1">
      <c r="D100" s="274"/>
      <c r="E100" s="276"/>
      <c r="F100" s="278"/>
      <c r="G100" s="72"/>
    </row>
    <row r="101" spans="1:7" ht="15.75" hidden="1">
      <c r="A101" s="279" t="s">
        <v>527</v>
      </c>
      <c r="B101" s="280"/>
      <c r="C101" s="280"/>
      <c r="D101" s="73">
        <f>SUM(G4:G5)</f>
        <v>504.179496</v>
      </c>
      <c r="E101" s="74">
        <v>2</v>
      </c>
      <c r="F101" s="73">
        <f>D101/E101</f>
        <v>252.089748</v>
      </c>
      <c r="G101" s="71"/>
    </row>
    <row r="102" spans="1:7" ht="15.75" hidden="1">
      <c r="A102" s="281" t="s">
        <v>528</v>
      </c>
      <c r="B102" s="282"/>
      <c r="C102" s="282"/>
      <c r="D102" s="75">
        <f>G97-D103-D101</f>
        <v>16798.616435</v>
      </c>
      <c r="E102" s="76">
        <v>74</v>
      </c>
      <c r="F102" s="83">
        <f>D102/E102</f>
        <v>227.0083302027027</v>
      </c>
      <c r="G102" s="71"/>
    </row>
    <row r="103" spans="1:7" ht="16.5" hidden="1" thickBot="1">
      <c r="A103" s="283" t="s">
        <v>529</v>
      </c>
      <c r="B103" s="284"/>
      <c r="C103" s="284"/>
      <c r="D103" s="77">
        <f>SUM(G92:G95)</f>
        <v>1972.542709</v>
      </c>
      <c r="E103" s="78">
        <v>4</v>
      </c>
      <c r="F103" s="77">
        <f>D103/E103</f>
        <v>493.13567725</v>
      </c>
      <c r="G103" s="71"/>
    </row>
    <row r="104" spans="2:6" ht="16.5" hidden="1" thickBot="1">
      <c r="B104" s="285"/>
      <c r="C104" s="285"/>
      <c r="D104" s="79">
        <f>SUM(D101:D103)</f>
        <v>19275.33864</v>
      </c>
      <c r="E104" s="79">
        <f>SUM(E101:E103)</f>
        <v>80</v>
      </c>
      <c r="F104" s="77">
        <f>D104/E104</f>
        <v>240.94173300000003</v>
      </c>
    </row>
    <row r="106" ht="12.75">
      <c r="C106" s="221"/>
    </row>
  </sheetData>
  <sheetProtection/>
  <mergeCells count="29"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  <mergeCell ref="A101:C101"/>
    <mergeCell ref="A50:C50"/>
    <mergeCell ref="B51:C51"/>
    <mergeCell ref="A53:G53"/>
    <mergeCell ref="A54:A55"/>
    <mergeCell ref="C54:C55"/>
    <mergeCell ref="K54:K55"/>
    <mergeCell ref="A44:B44"/>
    <mergeCell ref="D46:D47"/>
    <mergeCell ref="E46:E47"/>
    <mergeCell ref="F46:F47"/>
    <mergeCell ref="A48:C48"/>
    <mergeCell ref="A49:C49"/>
    <mergeCell ref="A1:G1"/>
    <mergeCell ref="A2:A3"/>
    <mergeCell ref="C2:C3"/>
    <mergeCell ref="I2:I3"/>
    <mergeCell ref="J2:J3"/>
    <mergeCell ref="K2:K3"/>
  </mergeCells>
  <printOptions/>
  <pageMargins left="0.78" right="0.13" top="0.17" bottom="0.19" header="0.12" footer="0.16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A2" sqref="A2:A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287" t="s">
        <v>669</v>
      </c>
      <c r="B1" s="288"/>
      <c r="C1" s="288"/>
      <c r="D1" s="288"/>
      <c r="E1" s="288"/>
      <c r="F1" s="288"/>
      <c r="G1" s="289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8" customHeight="1">
      <c r="A4" s="12" t="s">
        <v>3</v>
      </c>
      <c r="B4" s="52">
        <v>116</v>
      </c>
      <c r="C4" s="196">
        <f>E4*6.672276</f>
        <v>1158.994129426665</v>
      </c>
      <c r="D4" s="15">
        <f>B4*J1/62210*30/100</f>
        <v>71.14169426137276</v>
      </c>
      <c r="E4" s="16">
        <f>I4-D4</f>
        <v>173.70296573862726</v>
      </c>
      <c r="F4" s="84">
        <f>J4</f>
        <v>4.566597</v>
      </c>
      <c r="G4" s="181">
        <f aca="true" t="shared" si="0" ref="G4:G39">D4+E4+F4</f>
        <v>249.41125700000003</v>
      </c>
      <c r="I4" s="126">
        <f>'Tüm Bloklar'!D400</f>
        <v>244.84466</v>
      </c>
      <c r="J4" s="126">
        <f>'Tüm Bloklar'!E400</f>
        <v>4.566597</v>
      </c>
      <c r="K4" s="126">
        <f>'Tüm Bloklar'!F400</f>
        <v>249.411257</v>
      </c>
    </row>
    <row r="5" spans="1:11" ht="18" customHeight="1">
      <c r="A5" s="12" t="s">
        <v>5</v>
      </c>
      <c r="B5" s="52">
        <v>54</v>
      </c>
      <c r="C5" s="196">
        <f aca="true" t="shared" si="1" ref="C5:C39">E5*6.672276</f>
        <v>490.9975095958067</v>
      </c>
      <c r="D5" s="19">
        <f>B5*J1/62210*30/100</f>
        <v>33.117685259604556</v>
      </c>
      <c r="E5" s="20">
        <f aca="true" t="shared" si="2" ref="E5:E39">I5-D5</f>
        <v>73.58770974039544</v>
      </c>
      <c r="F5" s="84">
        <f aca="true" t="shared" si="3" ref="F5:F39">J5</f>
        <v>4.566598</v>
      </c>
      <c r="G5" s="182">
        <f t="shared" si="0"/>
        <v>111.271993</v>
      </c>
      <c r="I5" s="126">
        <f>'Tüm Bloklar'!D401</f>
        <v>106.705395</v>
      </c>
      <c r="J5" s="126">
        <f>'Tüm Bloklar'!E401</f>
        <v>4.566598</v>
      </c>
      <c r="K5" s="126">
        <f>'Tüm Bloklar'!F401</f>
        <v>111.27199300000001</v>
      </c>
    </row>
    <row r="6" spans="1:11" ht="18" customHeight="1">
      <c r="A6" s="12" t="s">
        <v>7</v>
      </c>
      <c r="B6" s="52">
        <v>56</v>
      </c>
      <c r="C6" s="196">
        <f t="shared" si="1"/>
        <v>-1.3020644686206425E-06</v>
      </c>
      <c r="D6" s="19">
        <f>B6*J1/62210*30/100</f>
        <v>34.34426619514547</v>
      </c>
      <c r="E6" s="20">
        <f t="shared" si="2"/>
        <v>-1.9514547489052347E-07</v>
      </c>
      <c r="F6" s="84">
        <f t="shared" si="3"/>
        <v>4.566597</v>
      </c>
      <c r="G6" s="182">
        <f t="shared" si="0"/>
        <v>38.910863</v>
      </c>
      <c r="I6" s="126">
        <f>'Tüm Bloklar'!D402</f>
        <v>34.344266</v>
      </c>
      <c r="J6" s="126">
        <f>'Tüm Bloklar'!E402</f>
        <v>4.566597</v>
      </c>
      <c r="K6" s="126">
        <f>'Tüm Bloklar'!F402</f>
        <v>38.910863</v>
      </c>
    </row>
    <row r="7" spans="1:11" ht="18" customHeight="1">
      <c r="A7" s="12" t="s">
        <v>9</v>
      </c>
      <c r="B7" s="22">
        <v>116</v>
      </c>
      <c r="C7" s="196">
        <f t="shared" si="1"/>
        <v>2713.9862598678687</v>
      </c>
      <c r="D7" s="19">
        <f>B7*J1/62210*30/100</f>
        <v>71.14169426137276</v>
      </c>
      <c r="E7" s="20">
        <f t="shared" si="2"/>
        <v>406.7556947386272</v>
      </c>
      <c r="F7" s="84">
        <f t="shared" si="3"/>
        <v>4.566597</v>
      </c>
      <c r="G7" s="182">
        <f t="shared" si="0"/>
        <v>482.463986</v>
      </c>
      <c r="I7" s="126">
        <f>'Tüm Bloklar'!D403</f>
        <v>477.897389</v>
      </c>
      <c r="J7" s="126">
        <f>'Tüm Bloklar'!E403</f>
        <v>4.566597</v>
      </c>
      <c r="K7" s="126">
        <f>'Tüm Bloklar'!F403</f>
        <v>482.46398600000003</v>
      </c>
    </row>
    <row r="8" spans="1:11" ht="18" customHeight="1">
      <c r="A8" s="12" t="s">
        <v>10</v>
      </c>
      <c r="B8" s="22">
        <v>116</v>
      </c>
      <c r="C8" s="196">
        <f t="shared" si="1"/>
        <v>1348.9931668859608</v>
      </c>
      <c r="D8" s="19">
        <f>B8*J1/62210*30/100</f>
        <v>71.14169426137276</v>
      </c>
      <c r="E8" s="20">
        <f t="shared" si="2"/>
        <v>202.17886173862723</v>
      </c>
      <c r="F8" s="84">
        <f t="shared" si="3"/>
        <v>4.566597</v>
      </c>
      <c r="G8" s="182">
        <f t="shared" si="0"/>
        <v>277.887153</v>
      </c>
      <c r="I8" s="126">
        <f>'Tüm Bloklar'!D404</f>
        <v>273.320556</v>
      </c>
      <c r="J8" s="126">
        <f>'Tüm Bloklar'!E404</f>
        <v>4.566597</v>
      </c>
      <c r="K8" s="126">
        <f>'Tüm Bloklar'!F404</f>
        <v>277.887153</v>
      </c>
    </row>
    <row r="9" spans="1:11" ht="18" customHeight="1">
      <c r="A9" s="12" t="s">
        <v>11</v>
      </c>
      <c r="B9" s="22">
        <v>116</v>
      </c>
      <c r="C9" s="196">
        <f t="shared" si="1"/>
        <v>1209.993871200945</v>
      </c>
      <c r="D9" s="19">
        <f>B9*J1/62210*30/100</f>
        <v>71.14169426137276</v>
      </c>
      <c r="E9" s="20">
        <f t="shared" si="2"/>
        <v>181.34649573862725</v>
      </c>
      <c r="F9" s="84">
        <f t="shared" si="3"/>
        <v>4.566598</v>
      </c>
      <c r="G9" s="182">
        <f t="shared" si="0"/>
        <v>257.05478800000003</v>
      </c>
      <c r="I9" s="126">
        <f>'Tüm Bloklar'!D405</f>
        <v>252.48819</v>
      </c>
      <c r="J9" s="126">
        <f>'Tüm Bloklar'!E405</f>
        <v>4.566598</v>
      </c>
      <c r="K9" s="126">
        <f>'Tüm Bloklar'!F405</f>
        <v>257.054788</v>
      </c>
    </row>
    <row r="10" spans="1:11" ht="18" customHeight="1">
      <c r="A10" s="12" t="s">
        <v>12</v>
      </c>
      <c r="B10" s="22">
        <v>116</v>
      </c>
      <c r="C10" s="196">
        <f t="shared" si="1"/>
        <v>519.9973695528809</v>
      </c>
      <c r="D10" s="19">
        <f>B10*J1/62210*30/100</f>
        <v>71.14169426137276</v>
      </c>
      <c r="E10" s="20">
        <f t="shared" si="2"/>
        <v>77.93403173862724</v>
      </c>
      <c r="F10" s="84">
        <f t="shared" si="3"/>
        <v>4.566597</v>
      </c>
      <c r="G10" s="182">
        <f t="shared" si="0"/>
        <v>153.642323</v>
      </c>
      <c r="I10" s="126">
        <f>'Tüm Bloklar'!D406</f>
        <v>149.075726</v>
      </c>
      <c r="J10" s="126">
        <f>'Tüm Bloklar'!E406</f>
        <v>4.566597</v>
      </c>
      <c r="K10" s="126">
        <f>'Tüm Bloklar'!F406</f>
        <v>153.642323</v>
      </c>
    </row>
    <row r="11" spans="1:11" ht="18" customHeight="1">
      <c r="A11" s="12" t="s">
        <v>13</v>
      </c>
      <c r="B11" s="22">
        <v>116</v>
      </c>
      <c r="C11" s="196">
        <f t="shared" si="1"/>
        <v>1502.992386229749</v>
      </c>
      <c r="D11" s="19">
        <f>B11*J1/62210*30/100</f>
        <v>71.14169426137276</v>
      </c>
      <c r="E11" s="20">
        <f t="shared" si="2"/>
        <v>225.25932473862724</v>
      </c>
      <c r="F11" s="84">
        <f t="shared" si="3"/>
        <v>4.566597</v>
      </c>
      <c r="G11" s="182">
        <f t="shared" si="0"/>
        <v>300.967616</v>
      </c>
      <c r="I11" s="126">
        <f>'Tüm Bloklar'!D407</f>
        <v>296.401019</v>
      </c>
      <c r="J11" s="126">
        <f>'Tüm Bloklar'!E407</f>
        <v>4.566597</v>
      </c>
      <c r="K11" s="126">
        <f>'Tüm Bloklar'!F407</f>
        <v>300.967616</v>
      </c>
    </row>
    <row r="12" spans="1:11" ht="18" customHeight="1">
      <c r="A12" s="12" t="s">
        <v>15</v>
      </c>
      <c r="B12" s="22">
        <v>116</v>
      </c>
      <c r="C12" s="196">
        <f t="shared" si="1"/>
        <v>1560.9920928229408</v>
      </c>
      <c r="D12" s="19">
        <f>B12*J1/62210*30/100</f>
        <v>71.14169426137276</v>
      </c>
      <c r="E12" s="20">
        <f t="shared" si="2"/>
        <v>233.95196673862722</v>
      </c>
      <c r="F12" s="84">
        <f t="shared" si="3"/>
        <v>4.566598</v>
      </c>
      <c r="G12" s="182">
        <f t="shared" si="0"/>
        <v>309.660259</v>
      </c>
      <c r="I12" s="126">
        <f>'Tüm Bloklar'!D408</f>
        <v>305.093661</v>
      </c>
      <c r="J12" s="126">
        <f>'Tüm Bloklar'!E408</f>
        <v>4.566598</v>
      </c>
      <c r="K12" s="126">
        <f>'Tüm Bloklar'!F408</f>
        <v>309.660259</v>
      </c>
    </row>
    <row r="13" spans="1:11" ht="18" customHeight="1">
      <c r="A13" s="12" t="s">
        <v>17</v>
      </c>
      <c r="B13" s="22">
        <v>116</v>
      </c>
      <c r="C13" s="196">
        <f t="shared" si="1"/>
        <v>1912.9903218104373</v>
      </c>
      <c r="D13" s="19">
        <f>B13*J1/62210*30/100</f>
        <v>71.14169426137276</v>
      </c>
      <c r="E13" s="20">
        <f t="shared" si="2"/>
        <v>286.7073127386273</v>
      </c>
      <c r="F13" s="84">
        <f t="shared" si="3"/>
        <v>4.566597</v>
      </c>
      <c r="G13" s="182">
        <f t="shared" si="0"/>
        <v>362.4156040000001</v>
      </c>
      <c r="I13" s="126">
        <f>'Tüm Bloklar'!D409</f>
        <v>357.8490070000001</v>
      </c>
      <c r="J13" s="126">
        <f>'Tüm Bloklar'!E409</f>
        <v>4.566597</v>
      </c>
      <c r="K13" s="126">
        <f>'Tüm Bloklar'!F409</f>
        <v>362.415604</v>
      </c>
    </row>
    <row r="14" spans="1:11" ht="18" customHeight="1">
      <c r="A14" s="12" t="s">
        <v>19</v>
      </c>
      <c r="B14" s="22">
        <v>116</v>
      </c>
      <c r="C14" s="196">
        <f t="shared" si="1"/>
        <v>1851.9906131375728</v>
      </c>
      <c r="D14" s="19">
        <f>B14*J1/62210*30/100</f>
        <v>71.14169426137276</v>
      </c>
      <c r="E14" s="20">
        <f t="shared" si="2"/>
        <v>277.56504873862724</v>
      </c>
      <c r="F14" s="84">
        <f t="shared" si="3"/>
        <v>4.566597</v>
      </c>
      <c r="G14" s="182">
        <f t="shared" si="0"/>
        <v>353.27334</v>
      </c>
      <c r="I14" s="126">
        <f>'Tüm Bloklar'!D410</f>
        <v>348.706743</v>
      </c>
      <c r="J14" s="126">
        <f>'Tüm Bloklar'!E410</f>
        <v>4.566597</v>
      </c>
      <c r="K14" s="126">
        <f>'Tüm Bloklar'!F410</f>
        <v>353.27334</v>
      </c>
    </row>
    <row r="15" spans="1:11" ht="18" customHeight="1">
      <c r="A15" s="12" t="s">
        <v>21</v>
      </c>
      <c r="B15" s="22">
        <v>116</v>
      </c>
      <c r="C15" s="196">
        <f t="shared" si="1"/>
        <v>1461.9925913372247</v>
      </c>
      <c r="D15" s="19">
        <f>B15*J1/62210*30/100</f>
        <v>71.14169426137276</v>
      </c>
      <c r="E15" s="20">
        <f t="shared" si="2"/>
        <v>219.1145257386272</v>
      </c>
      <c r="F15" s="84">
        <f t="shared" si="3"/>
        <v>4.566598</v>
      </c>
      <c r="G15" s="182">
        <f t="shared" si="0"/>
        <v>294.822818</v>
      </c>
      <c r="I15" s="126">
        <f>'Tüm Bloklar'!D411</f>
        <v>290.25622</v>
      </c>
      <c r="J15" s="126">
        <f>'Tüm Bloklar'!E411</f>
        <v>4.566598</v>
      </c>
      <c r="K15" s="126">
        <f>'Tüm Bloklar'!F411</f>
        <v>294.822818</v>
      </c>
    </row>
    <row r="16" spans="1:11" ht="18" customHeight="1">
      <c r="A16" s="12" t="s">
        <v>23</v>
      </c>
      <c r="B16" s="22">
        <v>116</v>
      </c>
      <c r="C16" s="196">
        <f t="shared" si="1"/>
        <v>1083.9945111328047</v>
      </c>
      <c r="D16" s="19">
        <f>B16*J1/62210*30/100</f>
        <v>71.14169426137276</v>
      </c>
      <c r="E16" s="20">
        <f t="shared" si="2"/>
        <v>162.46248073862722</v>
      </c>
      <c r="F16" s="84">
        <f t="shared" si="3"/>
        <v>4.566597</v>
      </c>
      <c r="G16" s="182">
        <f t="shared" si="0"/>
        <v>238.170772</v>
      </c>
      <c r="I16" s="126">
        <f>'Tüm Bloklar'!D412</f>
        <v>233.604175</v>
      </c>
      <c r="J16" s="126">
        <f>'Tüm Bloklar'!E412</f>
        <v>4.566597</v>
      </c>
      <c r="K16" s="126">
        <f>'Tüm Bloklar'!F412</f>
        <v>238.170772</v>
      </c>
    </row>
    <row r="17" spans="1:11" ht="18" customHeight="1">
      <c r="A17" s="12" t="s">
        <v>24</v>
      </c>
      <c r="B17" s="22">
        <v>116</v>
      </c>
      <c r="C17" s="196">
        <f t="shared" si="1"/>
        <v>993.994969180173</v>
      </c>
      <c r="D17" s="19">
        <f>B17*J1/62210*30/100</f>
        <v>71.14169426137276</v>
      </c>
      <c r="E17" s="20">
        <f t="shared" si="2"/>
        <v>148.97389873862727</v>
      </c>
      <c r="F17" s="84">
        <f t="shared" si="3"/>
        <v>4.566597</v>
      </c>
      <c r="G17" s="182">
        <f t="shared" si="0"/>
        <v>224.68219000000005</v>
      </c>
      <c r="I17" s="126">
        <f>'Tüm Bloklar'!D413</f>
        <v>220.11559300000002</v>
      </c>
      <c r="J17" s="126">
        <f>'Tüm Bloklar'!E413</f>
        <v>4.566597</v>
      </c>
      <c r="K17" s="126">
        <f>'Tüm Bloklar'!F413</f>
        <v>224.68219</v>
      </c>
    </row>
    <row r="18" spans="1:11" ht="18" customHeight="1">
      <c r="A18" s="12" t="s">
        <v>25</v>
      </c>
      <c r="B18" s="22">
        <v>116</v>
      </c>
      <c r="C18" s="196">
        <f t="shared" si="1"/>
        <v>1407.9928675001008</v>
      </c>
      <c r="D18" s="19">
        <f>B18*J1/62210*30/100</f>
        <v>71.14169426137276</v>
      </c>
      <c r="E18" s="20">
        <f t="shared" si="2"/>
        <v>211.02137673862723</v>
      </c>
      <c r="F18" s="84">
        <f t="shared" si="3"/>
        <v>4.566598</v>
      </c>
      <c r="G18" s="182">
        <f t="shared" si="0"/>
        <v>286.729669</v>
      </c>
      <c r="I18" s="126">
        <f>'Tüm Bloklar'!D414</f>
        <v>282.163071</v>
      </c>
      <c r="J18" s="126">
        <f>'Tüm Bloklar'!E414</f>
        <v>4.566598</v>
      </c>
      <c r="K18" s="126">
        <f>'Tüm Bloklar'!F414</f>
        <v>286.729669</v>
      </c>
    </row>
    <row r="19" spans="1:11" ht="18" customHeight="1">
      <c r="A19" s="12" t="s">
        <v>26</v>
      </c>
      <c r="B19" s="22">
        <v>116</v>
      </c>
      <c r="C19" s="196">
        <f t="shared" si="1"/>
        <v>1044.9947042821766</v>
      </c>
      <c r="D19" s="19">
        <f>B19*J1/62210*30/100</f>
        <v>71.14169426137276</v>
      </c>
      <c r="E19" s="20">
        <f t="shared" si="2"/>
        <v>156.6174277386272</v>
      </c>
      <c r="F19" s="84">
        <f t="shared" si="3"/>
        <v>4.566597</v>
      </c>
      <c r="G19" s="182">
        <f t="shared" si="0"/>
        <v>232.325719</v>
      </c>
      <c r="I19" s="126">
        <f>'Tüm Bloklar'!D415</f>
        <v>227.759122</v>
      </c>
      <c r="J19" s="126">
        <f>'Tüm Bloklar'!E415</f>
        <v>4.566597</v>
      </c>
      <c r="K19" s="126">
        <f>'Tüm Bloklar'!F415</f>
        <v>232.325719</v>
      </c>
    </row>
    <row r="20" spans="1:11" ht="18" customHeight="1">
      <c r="A20" s="12" t="s">
        <v>28</v>
      </c>
      <c r="B20" s="22">
        <v>116</v>
      </c>
      <c r="C20" s="196">
        <f t="shared" si="1"/>
        <v>706.9964249493328</v>
      </c>
      <c r="D20" s="19">
        <f>B20*J1/62210*30/100</f>
        <v>71.14169426137276</v>
      </c>
      <c r="E20" s="20">
        <f t="shared" si="2"/>
        <v>105.96030873862723</v>
      </c>
      <c r="F20" s="84">
        <f t="shared" si="3"/>
        <v>4.566598</v>
      </c>
      <c r="G20" s="182">
        <f t="shared" si="0"/>
        <v>181.668601</v>
      </c>
      <c r="I20" s="126">
        <f>'Tüm Bloklar'!D416</f>
        <v>177.102003</v>
      </c>
      <c r="J20" s="126">
        <f>'Tüm Bloklar'!E416</f>
        <v>4.566598</v>
      </c>
      <c r="K20" s="126">
        <f>'Tüm Bloklar'!F416</f>
        <v>181.668601</v>
      </c>
    </row>
    <row r="21" spans="1:11" ht="18" customHeight="1">
      <c r="A21" s="12" t="s">
        <v>29</v>
      </c>
      <c r="B21" s="22">
        <v>116</v>
      </c>
      <c r="C21" s="196">
        <f t="shared" si="1"/>
        <v>1099.9944221402486</v>
      </c>
      <c r="D21" s="19">
        <f>B21*J1/62210*30/100</f>
        <v>71.14169426137276</v>
      </c>
      <c r="E21" s="20">
        <f t="shared" si="2"/>
        <v>164.8604497386272</v>
      </c>
      <c r="F21" s="84">
        <f t="shared" si="3"/>
        <v>4.566597</v>
      </c>
      <c r="G21" s="182">
        <f t="shared" si="0"/>
        <v>240.568741</v>
      </c>
      <c r="I21" s="126">
        <f>'Tüm Bloklar'!D417</f>
        <v>236.002144</v>
      </c>
      <c r="J21" s="126">
        <f>'Tüm Bloklar'!E417</f>
        <v>4.566597</v>
      </c>
      <c r="K21" s="126">
        <f>'Tüm Bloklar'!F417</f>
        <v>240.568741</v>
      </c>
    </row>
    <row r="22" spans="1:11" ht="18" customHeight="1">
      <c r="A22" s="12" t="s">
        <v>30</v>
      </c>
      <c r="B22" s="22">
        <v>116</v>
      </c>
      <c r="C22" s="196">
        <f t="shared" si="1"/>
        <v>1131.9942641719651</v>
      </c>
      <c r="D22" s="19">
        <f>B22*J1/62210*30/100</f>
        <v>71.14169426137276</v>
      </c>
      <c r="E22" s="20">
        <f t="shared" si="2"/>
        <v>169.6563907386273</v>
      </c>
      <c r="F22" s="84">
        <f t="shared" si="3"/>
        <v>4.566597</v>
      </c>
      <c r="G22" s="182">
        <f t="shared" si="0"/>
        <v>245.36468200000007</v>
      </c>
      <c r="I22" s="126">
        <f>'Tüm Bloklar'!D418</f>
        <v>240.79808500000004</v>
      </c>
      <c r="J22" s="126">
        <f>'Tüm Bloklar'!E418</f>
        <v>4.566597</v>
      </c>
      <c r="K22" s="126">
        <f>'Tüm Bloklar'!F418</f>
        <v>245.364682</v>
      </c>
    </row>
    <row r="23" spans="1:11" ht="18" customHeight="1">
      <c r="A23" s="12" t="s">
        <v>31</v>
      </c>
      <c r="B23" s="22">
        <v>116</v>
      </c>
      <c r="C23" s="196">
        <f t="shared" si="1"/>
        <v>1212.993859936065</v>
      </c>
      <c r="D23" s="19">
        <f>B23*J1/62210*30/100</f>
        <v>71.14169426137276</v>
      </c>
      <c r="E23" s="20">
        <f t="shared" si="2"/>
        <v>181.7961157386273</v>
      </c>
      <c r="F23" s="84">
        <f t="shared" si="3"/>
        <v>4.566598</v>
      </c>
      <c r="G23" s="182">
        <f t="shared" si="0"/>
        <v>257.50440800000007</v>
      </c>
      <c r="I23" s="126">
        <f>'Tüm Bloklar'!D419</f>
        <v>252.93781000000004</v>
      </c>
      <c r="J23" s="126">
        <f>'Tüm Bloklar'!E419</f>
        <v>4.566598</v>
      </c>
      <c r="K23" s="126">
        <f>'Tüm Bloklar'!F419</f>
        <v>257.504408</v>
      </c>
    </row>
    <row r="24" spans="1:11" ht="18" customHeight="1">
      <c r="A24" s="12" t="s">
        <v>33</v>
      </c>
      <c r="B24" s="22">
        <v>116</v>
      </c>
      <c r="C24" s="196">
        <f t="shared" si="1"/>
        <v>972.995074723437</v>
      </c>
      <c r="D24" s="19">
        <f>B24*J1/62210*30/100</f>
        <v>71.14169426137276</v>
      </c>
      <c r="E24" s="20">
        <f t="shared" si="2"/>
        <v>145.82656273862727</v>
      </c>
      <c r="F24" s="84">
        <f t="shared" si="3"/>
        <v>4.566597</v>
      </c>
      <c r="G24" s="182">
        <f t="shared" si="0"/>
        <v>221.53485400000005</v>
      </c>
      <c r="I24" s="126">
        <f>'Tüm Bloklar'!D420</f>
        <v>216.96825700000002</v>
      </c>
      <c r="J24" s="126">
        <f>'Tüm Bloklar'!E420</f>
        <v>4.566597</v>
      </c>
      <c r="K24" s="126">
        <f>'Tüm Bloklar'!F420</f>
        <v>221.534854</v>
      </c>
    </row>
    <row r="25" spans="1:11" ht="18" customHeight="1">
      <c r="A25" s="12" t="s">
        <v>35</v>
      </c>
      <c r="B25" s="22">
        <v>116</v>
      </c>
      <c r="C25" s="196">
        <f t="shared" si="1"/>
        <v>1059.994627940949</v>
      </c>
      <c r="D25" s="19">
        <f>B25*J1/62210*30/100</f>
        <v>71.14169426137276</v>
      </c>
      <c r="E25" s="20">
        <f t="shared" si="2"/>
        <v>158.86552473862724</v>
      </c>
      <c r="F25" s="84">
        <f t="shared" si="3"/>
        <v>4.566597</v>
      </c>
      <c r="G25" s="182">
        <f t="shared" si="0"/>
        <v>234.57381600000002</v>
      </c>
      <c r="I25" s="126">
        <f>'Tüm Bloklar'!D421</f>
        <v>230.00721900000002</v>
      </c>
      <c r="J25" s="126">
        <f>'Tüm Bloklar'!E421</f>
        <v>4.566597</v>
      </c>
      <c r="K25" s="126">
        <f>'Tüm Bloklar'!F421</f>
        <v>234.57381600000002</v>
      </c>
    </row>
    <row r="26" spans="1:11" ht="18" customHeight="1">
      <c r="A26" s="12" t="s">
        <v>36</v>
      </c>
      <c r="B26" s="22">
        <v>116</v>
      </c>
      <c r="C26" s="196">
        <f t="shared" si="1"/>
        <v>1086.9944931956486</v>
      </c>
      <c r="D26" s="19">
        <f>B26*J1/62210*30/100</f>
        <v>71.14169426137276</v>
      </c>
      <c r="E26" s="20">
        <f t="shared" si="2"/>
        <v>162.9120997386272</v>
      </c>
      <c r="F26" s="84">
        <f t="shared" si="3"/>
        <v>4.566598</v>
      </c>
      <c r="G26" s="182">
        <f t="shared" si="0"/>
        <v>238.62039199999998</v>
      </c>
      <c r="I26" s="126">
        <f>'Tüm Bloklar'!D422</f>
        <v>234.05379399999998</v>
      </c>
      <c r="J26" s="126">
        <f>'Tüm Bloklar'!E422</f>
        <v>4.566598</v>
      </c>
      <c r="K26" s="126">
        <f>'Tüm Bloklar'!F422</f>
        <v>238.620392</v>
      </c>
    </row>
    <row r="27" spans="1:11" ht="18" customHeight="1">
      <c r="A27" s="12" t="s">
        <v>38</v>
      </c>
      <c r="B27" s="22">
        <v>116</v>
      </c>
      <c r="C27" s="196">
        <f t="shared" si="1"/>
        <v>801.9959436789809</v>
      </c>
      <c r="D27" s="19">
        <f>B27*J1/62210*30/100</f>
        <v>71.14169426137276</v>
      </c>
      <c r="E27" s="20">
        <f t="shared" si="2"/>
        <v>120.19825673862725</v>
      </c>
      <c r="F27" s="84">
        <f t="shared" si="3"/>
        <v>4.566597</v>
      </c>
      <c r="G27" s="182">
        <f t="shared" si="0"/>
        <v>195.90654800000002</v>
      </c>
      <c r="I27" s="126">
        <f>'Tüm Bloklar'!D423</f>
        <v>191.339951</v>
      </c>
      <c r="J27" s="126">
        <f>'Tüm Bloklar'!E423</f>
        <v>4.566597</v>
      </c>
      <c r="K27" s="126">
        <f>'Tüm Bloklar'!F423</f>
        <v>195.90654800000002</v>
      </c>
    </row>
    <row r="28" spans="1:11" ht="18" customHeight="1">
      <c r="A28" s="12" t="s">
        <v>40</v>
      </c>
      <c r="B28" s="22">
        <v>116</v>
      </c>
      <c r="C28" s="196">
        <f t="shared" si="1"/>
        <v>1731.9912305396726</v>
      </c>
      <c r="D28" s="19">
        <f>B28*J1/62210*30/100</f>
        <v>71.14169426137276</v>
      </c>
      <c r="E28" s="20">
        <f t="shared" si="2"/>
        <v>259.5802737386272</v>
      </c>
      <c r="F28" s="84">
        <f t="shared" si="3"/>
        <v>4.566597</v>
      </c>
      <c r="G28" s="182">
        <f t="shared" si="0"/>
        <v>335.288565</v>
      </c>
      <c r="I28" s="126">
        <f>'Tüm Bloklar'!D424</f>
        <v>330.721968</v>
      </c>
      <c r="J28" s="126">
        <f>'Tüm Bloklar'!E424</f>
        <v>4.566597</v>
      </c>
      <c r="K28" s="126">
        <f>'Tüm Bloklar'!F424</f>
        <v>335.288565</v>
      </c>
    </row>
    <row r="29" spans="1:11" ht="18" customHeight="1">
      <c r="A29" s="12" t="s">
        <v>41</v>
      </c>
      <c r="B29" s="22">
        <v>116</v>
      </c>
      <c r="C29" s="196">
        <f t="shared" si="1"/>
        <v>631.9967999831968</v>
      </c>
      <c r="D29" s="19">
        <f>B29*J1/62210*30/100</f>
        <v>71.14169426137276</v>
      </c>
      <c r="E29" s="20">
        <f t="shared" si="2"/>
        <v>94.71982273862723</v>
      </c>
      <c r="F29" s="84">
        <f t="shared" si="3"/>
        <v>4.566598</v>
      </c>
      <c r="G29" s="182">
        <f t="shared" si="0"/>
        <v>170.428115</v>
      </c>
      <c r="I29" s="126">
        <f>'Tüm Bloklar'!D425</f>
        <v>165.861517</v>
      </c>
      <c r="J29" s="126">
        <f>'Tüm Bloklar'!E425</f>
        <v>4.566598</v>
      </c>
      <c r="K29" s="126">
        <f>'Tüm Bloklar'!F425</f>
        <v>170.428115</v>
      </c>
    </row>
    <row r="30" spans="1:11" ht="18" customHeight="1">
      <c r="A30" s="12" t="s">
        <v>43</v>
      </c>
      <c r="B30" s="22">
        <v>116</v>
      </c>
      <c r="C30" s="196">
        <f t="shared" si="1"/>
        <v>757.9961600513368</v>
      </c>
      <c r="D30" s="19">
        <f>B30*J1/62210*30/100</f>
        <v>71.14169426137276</v>
      </c>
      <c r="E30" s="20">
        <f t="shared" si="2"/>
        <v>113.60383773862723</v>
      </c>
      <c r="F30" s="84">
        <f t="shared" si="3"/>
        <v>4.566597</v>
      </c>
      <c r="G30" s="182">
        <f t="shared" si="0"/>
        <v>189.312129</v>
      </c>
      <c r="I30" s="126">
        <f>'Tüm Bloklar'!D426</f>
        <v>184.745532</v>
      </c>
      <c r="J30" s="126">
        <f>'Tüm Bloklar'!E426</f>
        <v>4.566597</v>
      </c>
      <c r="K30" s="126">
        <f>'Tüm Bloklar'!F426</f>
        <v>189.312129</v>
      </c>
    </row>
    <row r="31" spans="1:11" ht="18" customHeight="1">
      <c r="A31" s="12" t="s">
        <v>45</v>
      </c>
      <c r="B31" s="22">
        <v>116</v>
      </c>
      <c r="C31" s="196">
        <f t="shared" si="1"/>
        <v>1156.9941413847687</v>
      </c>
      <c r="D31" s="19">
        <f>B31*J1/62210*30/100</f>
        <v>71.14169426137276</v>
      </c>
      <c r="E31" s="20">
        <f t="shared" si="2"/>
        <v>173.40321973862723</v>
      </c>
      <c r="F31" s="84">
        <f t="shared" si="3"/>
        <v>4.566597</v>
      </c>
      <c r="G31" s="182">
        <f t="shared" si="0"/>
        <v>249.111511</v>
      </c>
      <c r="I31" s="126">
        <f>'Tüm Bloklar'!D427</f>
        <v>244.544914</v>
      </c>
      <c r="J31" s="126">
        <f>'Tüm Bloklar'!E427</f>
        <v>4.566597</v>
      </c>
      <c r="K31" s="126">
        <f>'Tüm Bloklar'!F427</f>
        <v>249.111511</v>
      </c>
    </row>
    <row r="32" spans="1:11" ht="18" customHeight="1">
      <c r="A32" s="12" t="s">
        <v>46</v>
      </c>
      <c r="B32" s="22">
        <v>116</v>
      </c>
      <c r="C32" s="196">
        <f t="shared" si="1"/>
        <v>817.995854686425</v>
      </c>
      <c r="D32" s="19">
        <f>B32*J1/62210*30/100</f>
        <v>71.14169426137276</v>
      </c>
      <c r="E32" s="20">
        <f t="shared" si="2"/>
        <v>122.59622573862727</v>
      </c>
      <c r="F32" s="84">
        <f t="shared" si="3"/>
        <v>4.566598</v>
      </c>
      <c r="G32" s="182">
        <f t="shared" si="0"/>
        <v>198.30451800000003</v>
      </c>
      <c r="I32" s="126">
        <f>'Tüm Bloklar'!D428</f>
        <v>193.73792000000003</v>
      </c>
      <c r="J32" s="126">
        <f>'Tüm Bloklar'!E428</f>
        <v>4.566598</v>
      </c>
      <c r="K32" s="126">
        <f>'Tüm Bloklar'!F428</f>
        <v>198.304518</v>
      </c>
    </row>
    <row r="33" spans="1:11" ht="18" customHeight="1">
      <c r="A33" s="12" t="s">
        <v>47</v>
      </c>
      <c r="B33" s="22">
        <v>116</v>
      </c>
      <c r="C33" s="196">
        <f t="shared" si="1"/>
        <v>1465.9925740932927</v>
      </c>
      <c r="D33" s="19">
        <f>B33*J1/62210*30/100</f>
        <v>71.14169426137276</v>
      </c>
      <c r="E33" s="20">
        <f t="shared" si="2"/>
        <v>219.7140187386272</v>
      </c>
      <c r="F33" s="84">
        <f t="shared" si="3"/>
        <v>4.566597</v>
      </c>
      <c r="G33" s="182">
        <f t="shared" si="0"/>
        <v>295.42231</v>
      </c>
      <c r="I33" s="126">
        <f>'Tüm Bloklar'!D429</f>
        <v>290.855713</v>
      </c>
      <c r="J33" s="126">
        <f>'Tüm Bloklar'!E429</f>
        <v>4.566597</v>
      </c>
      <c r="K33" s="126">
        <f>'Tüm Bloklar'!F429</f>
        <v>295.42231</v>
      </c>
    </row>
    <row r="34" spans="1:11" ht="18" customHeight="1">
      <c r="A34" s="12" t="s">
        <v>49</v>
      </c>
      <c r="B34" s="22">
        <v>116</v>
      </c>
      <c r="C34" s="196">
        <f t="shared" si="1"/>
        <v>894.9954676944569</v>
      </c>
      <c r="D34" s="19">
        <f>B34*J1/62210*30/100</f>
        <v>71.14169426137276</v>
      </c>
      <c r="E34" s="20">
        <f t="shared" si="2"/>
        <v>134.13645773862726</v>
      </c>
      <c r="F34" s="84">
        <f t="shared" si="3"/>
        <v>4.566597</v>
      </c>
      <c r="G34" s="182">
        <f t="shared" si="0"/>
        <v>209.84474900000004</v>
      </c>
      <c r="I34" s="126">
        <f>'Tüm Bloklar'!D430</f>
        <v>205.278152</v>
      </c>
      <c r="J34" s="126">
        <f>'Tüm Bloklar'!E430</f>
        <v>4.566597</v>
      </c>
      <c r="K34" s="126">
        <f>'Tüm Bloklar'!F430</f>
        <v>209.844749</v>
      </c>
    </row>
    <row r="35" spans="1:11" ht="18" customHeight="1">
      <c r="A35" s="12" t="s">
        <v>51</v>
      </c>
      <c r="B35" s="22">
        <v>116</v>
      </c>
      <c r="C35" s="196">
        <f t="shared" si="1"/>
        <v>968.995091967369</v>
      </c>
      <c r="D35" s="19">
        <f>B35*J1/62210*30/100</f>
        <v>71.14169426137276</v>
      </c>
      <c r="E35" s="20">
        <f t="shared" si="2"/>
        <v>145.22706973862728</v>
      </c>
      <c r="F35" s="84">
        <f t="shared" si="3"/>
        <v>4.566598</v>
      </c>
      <c r="G35" s="182">
        <f t="shared" si="0"/>
        <v>220.93536200000005</v>
      </c>
      <c r="I35" s="126">
        <f>'Tüm Bloklar'!D431</f>
        <v>216.36876400000003</v>
      </c>
      <c r="J35" s="126">
        <f>'Tüm Bloklar'!E431</f>
        <v>4.566598</v>
      </c>
      <c r="K35" s="126">
        <f>'Tüm Bloklar'!F431</f>
        <v>220.935362</v>
      </c>
    </row>
    <row r="36" spans="1:11" ht="18" customHeight="1">
      <c r="A36" s="12" t="s">
        <v>52</v>
      </c>
      <c r="B36" s="22">
        <v>116</v>
      </c>
      <c r="C36" s="196">
        <f t="shared" si="1"/>
        <v>2178.9889649122647</v>
      </c>
      <c r="D36" s="19">
        <f>B36*J1/62210*30/100</f>
        <v>71.14169426137276</v>
      </c>
      <c r="E36" s="20">
        <f t="shared" si="2"/>
        <v>326.5735657386272</v>
      </c>
      <c r="F36" s="84">
        <f t="shared" si="3"/>
        <v>4.566597</v>
      </c>
      <c r="G36" s="182">
        <f t="shared" si="0"/>
        <v>402.281857</v>
      </c>
      <c r="I36" s="126">
        <f>'Tüm Bloklar'!D432</f>
        <v>397.71526</v>
      </c>
      <c r="J36" s="126">
        <f>'Tüm Bloklar'!E432</f>
        <v>4.566597</v>
      </c>
      <c r="K36" s="126">
        <f>'Tüm Bloklar'!F432</f>
        <v>402.281857</v>
      </c>
    </row>
    <row r="37" spans="1:11" ht="18" customHeight="1">
      <c r="A37" s="12" t="s">
        <v>54</v>
      </c>
      <c r="B37" s="22">
        <v>116</v>
      </c>
      <c r="C37" s="196">
        <f t="shared" si="1"/>
        <v>910.9953853741769</v>
      </c>
      <c r="D37" s="19">
        <f>B37*J1/62210*30/100</f>
        <v>71.14169426137276</v>
      </c>
      <c r="E37" s="20">
        <f t="shared" si="2"/>
        <v>136.53442773862724</v>
      </c>
      <c r="F37" s="84">
        <f t="shared" si="3"/>
        <v>4.566598</v>
      </c>
      <c r="G37" s="182">
        <f t="shared" si="0"/>
        <v>212.24272000000002</v>
      </c>
      <c r="I37" s="126">
        <f>'Tüm Bloklar'!D433</f>
        <v>207.676122</v>
      </c>
      <c r="J37" s="126">
        <f>'Tüm Bloklar'!E433</f>
        <v>4.566598</v>
      </c>
      <c r="K37" s="126">
        <f>'Tüm Bloklar'!F433</f>
        <v>212.24272000000002</v>
      </c>
    </row>
    <row r="38" spans="1:11" ht="18" customHeight="1">
      <c r="A38" s="12" t="s">
        <v>56</v>
      </c>
      <c r="B38" s="22">
        <v>116</v>
      </c>
      <c r="C38" s="196">
        <f t="shared" si="1"/>
        <v>1421.9927971379248</v>
      </c>
      <c r="D38" s="19">
        <f>B38*J1/62210*30/100</f>
        <v>71.14169426137276</v>
      </c>
      <c r="E38" s="20">
        <f t="shared" si="2"/>
        <v>213.11960073862724</v>
      </c>
      <c r="F38" s="84">
        <f t="shared" si="3"/>
        <v>4.566597</v>
      </c>
      <c r="G38" s="182">
        <f t="shared" si="0"/>
        <v>288.827892</v>
      </c>
      <c r="I38" s="126">
        <f>'Tüm Bloklar'!D434</f>
        <v>284.261295</v>
      </c>
      <c r="J38" s="126">
        <f>'Tüm Bloklar'!E434</f>
        <v>4.566597</v>
      </c>
      <c r="K38" s="126">
        <f>'Tüm Bloklar'!F434</f>
        <v>288.827892</v>
      </c>
    </row>
    <row r="39" spans="1:11" ht="18" customHeight="1" thickBot="1">
      <c r="A39" s="23" t="s">
        <v>57</v>
      </c>
      <c r="B39" s="24">
        <v>116</v>
      </c>
      <c r="C39" s="196">
        <f t="shared" si="1"/>
        <v>1217.9938300408048</v>
      </c>
      <c r="D39" s="19">
        <f>B39*J1/62210*30/100</f>
        <v>71.14169426137276</v>
      </c>
      <c r="E39" s="50">
        <f t="shared" si="2"/>
        <v>182.54548073862725</v>
      </c>
      <c r="F39" s="84">
        <f t="shared" si="3"/>
        <v>4.566597</v>
      </c>
      <c r="G39" s="187">
        <f t="shared" si="0"/>
        <v>258.253772</v>
      </c>
      <c r="I39" s="126">
        <f>'Tüm Bloklar'!D435</f>
        <v>253.687175</v>
      </c>
      <c r="J39" s="126">
        <f>'Tüm Bloklar'!E435</f>
        <v>4.566597</v>
      </c>
      <c r="K39" s="126">
        <f>'Tüm Bloklar'!F435</f>
        <v>258.253772</v>
      </c>
    </row>
    <row r="40" spans="1:11" ht="18" customHeight="1" thickBot="1">
      <c r="A40" s="296" t="s">
        <v>531</v>
      </c>
      <c r="B40" s="296"/>
      <c r="C40" s="85">
        <f>SUM(C4:C39)</f>
        <v>42495.78477126355</v>
      </c>
      <c r="D40" s="86">
        <f>SUM(D4:D39)</f>
        <v>2486.2795563414243</v>
      </c>
      <c r="E40" s="86">
        <f>SUM(E4:E39)</f>
        <v>6369.008831658577</v>
      </c>
      <c r="F40" s="86">
        <f>SUM(F4:F39)</f>
        <v>164.39750400000003</v>
      </c>
      <c r="G40" s="194">
        <f>SUM(G4:G39)</f>
        <v>9019.685892000001</v>
      </c>
      <c r="I40" s="28">
        <f>SUM(I4:I39)</f>
        <v>8855.288388000003</v>
      </c>
      <c r="J40" s="28">
        <f>SUM(J4:J39)</f>
        <v>164.39750400000003</v>
      </c>
      <c r="K40" s="28">
        <f>SUM(K4:K39)</f>
        <v>9019.685892</v>
      </c>
    </row>
    <row r="42" spans="4:7" ht="15.75" customHeight="1" hidden="1">
      <c r="D42" s="254" t="s">
        <v>524</v>
      </c>
      <c r="E42" s="259" t="s">
        <v>525</v>
      </c>
      <c r="F42" s="236" t="s">
        <v>526</v>
      </c>
      <c r="G42" s="34"/>
    </row>
    <row r="43" spans="4:7" ht="15.75" customHeight="1" hidden="1" thickBot="1">
      <c r="D43" s="255"/>
      <c r="E43" s="260"/>
      <c r="F43" s="237"/>
      <c r="G43" s="34"/>
    </row>
    <row r="44" spans="1:7" ht="15.75" hidden="1">
      <c r="A44" s="290" t="s">
        <v>532</v>
      </c>
      <c r="B44" s="291"/>
      <c r="C44" s="292"/>
      <c r="D44" s="37">
        <f>SUM(G5+G6)</f>
        <v>150.182856</v>
      </c>
      <c r="E44" s="38">
        <v>2</v>
      </c>
      <c r="F44" s="35">
        <f>D44/E44</f>
        <v>75.091428</v>
      </c>
      <c r="G44" s="33"/>
    </row>
    <row r="45" spans="1:7" ht="16.5" hidden="1" thickBot="1">
      <c r="A45" s="293" t="s">
        <v>528</v>
      </c>
      <c r="B45" s="294"/>
      <c r="C45" s="295"/>
      <c r="D45" s="46">
        <f>G40-D44</f>
        <v>8869.503036000002</v>
      </c>
      <c r="E45" s="47">
        <v>34</v>
      </c>
      <c r="F45" s="46">
        <f>D45/E45</f>
        <v>260.8677363529412</v>
      </c>
      <c r="G45" s="33"/>
    </row>
    <row r="46" spans="2:6" ht="16.5" hidden="1" thickBot="1">
      <c r="B46" s="251"/>
      <c r="C46" s="251"/>
      <c r="D46" s="48">
        <f>SUM(D41:D45)</f>
        <v>9019.685892000001</v>
      </c>
      <c r="E46" s="48">
        <f>SUM(E41:E45)</f>
        <v>36</v>
      </c>
      <c r="F46" s="48">
        <f>D46/E46</f>
        <v>250.54683033333336</v>
      </c>
    </row>
    <row r="50" ht="12.75">
      <c r="C50" s="220"/>
    </row>
  </sheetData>
  <sheetProtection/>
  <mergeCells count="13">
    <mergeCell ref="B46:C46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I2:I3"/>
    <mergeCell ref="A44:C44"/>
    <mergeCell ref="A45:C45"/>
  </mergeCells>
  <printOptions/>
  <pageMargins left="0.8" right="0.3" top="0.39" bottom="0.39" header="0.14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2" sqref="A2:A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297" t="s">
        <v>668</v>
      </c>
      <c r="B1" s="298"/>
      <c r="C1" s="298"/>
      <c r="D1" s="298"/>
      <c r="E1" s="298"/>
      <c r="F1" s="298"/>
      <c r="G1" s="299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8" customHeight="1">
      <c r="A4" s="12" t="s">
        <v>3</v>
      </c>
      <c r="B4" s="52">
        <v>116</v>
      </c>
      <c r="C4" s="196">
        <f>E4*6.672276</f>
        <v>1480.9924977520648</v>
      </c>
      <c r="D4" s="15">
        <f>B4*J1/62210*30/100</f>
        <v>71.14169426137276</v>
      </c>
      <c r="E4" s="16">
        <f>I4-D4</f>
        <v>221.96211573862723</v>
      </c>
      <c r="F4" s="84">
        <f>J4</f>
        <v>4.566598</v>
      </c>
      <c r="G4" s="181">
        <f aca="true" t="shared" si="0" ref="G4:G39">D4+E4+F4</f>
        <v>297.670408</v>
      </c>
      <c r="I4" s="126">
        <f>'Tüm Bloklar'!D437</f>
        <v>293.10381</v>
      </c>
      <c r="J4" s="126">
        <f>'Tüm Bloklar'!E437</f>
        <v>4.566598</v>
      </c>
      <c r="K4" s="126">
        <f>'Tüm Bloklar'!F437</f>
        <v>297.670408</v>
      </c>
    </row>
    <row r="5" spans="1:11" ht="18" customHeight="1">
      <c r="A5" s="12" t="s">
        <v>5</v>
      </c>
      <c r="B5" s="52">
        <v>54</v>
      </c>
      <c r="C5" s="196">
        <f aca="true" t="shared" si="1" ref="C5:C39">E5*6.672276</f>
        <v>753.9961839793427</v>
      </c>
      <c r="D5" s="19">
        <f>B5*J1/62210*30/100</f>
        <v>33.117685259604556</v>
      </c>
      <c r="E5" s="20">
        <f aca="true" t="shared" si="2" ref="E5:E39">I5-D5</f>
        <v>113.00434574039544</v>
      </c>
      <c r="F5" s="84">
        <f aca="true" t="shared" si="3" ref="F5:F39">J5</f>
        <v>4.566597</v>
      </c>
      <c r="G5" s="182">
        <f t="shared" si="0"/>
        <v>150.688628</v>
      </c>
      <c r="I5" s="126">
        <f>'Tüm Bloklar'!D438</f>
        <v>146.122031</v>
      </c>
      <c r="J5" s="126">
        <f>'Tüm Bloklar'!E438</f>
        <v>4.566597</v>
      </c>
      <c r="K5" s="126">
        <f>'Tüm Bloklar'!F438</f>
        <v>150.688628</v>
      </c>
    </row>
    <row r="6" spans="1:11" ht="18" customHeight="1">
      <c r="A6" s="12" t="s">
        <v>7</v>
      </c>
      <c r="B6" s="52">
        <v>56</v>
      </c>
      <c r="C6" s="196">
        <f t="shared" si="1"/>
        <v>160.27418669502757</v>
      </c>
      <c r="D6" s="19">
        <f>B6*J1/62210*30/100</f>
        <v>34.34426619514547</v>
      </c>
      <c r="E6" s="20">
        <f t="shared" si="2"/>
        <v>24.02091680485453</v>
      </c>
      <c r="F6" s="84">
        <f t="shared" si="3"/>
        <v>4.566597</v>
      </c>
      <c r="G6" s="182">
        <f t="shared" si="0"/>
        <v>62.93178</v>
      </c>
      <c r="I6" s="126">
        <f>'Tüm Bloklar'!D439</f>
        <v>58.365183</v>
      </c>
      <c r="J6" s="126">
        <f>'Tüm Bloklar'!E439</f>
        <v>4.566597</v>
      </c>
      <c r="K6" s="126">
        <f>'Tüm Bloklar'!F439</f>
        <v>62.93178</v>
      </c>
    </row>
    <row r="7" spans="1:11" ht="18" customHeight="1">
      <c r="A7" s="12" t="s">
        <v>9</v>
      </c>
      <c r="B7" s="22">
        <v>116</v>
      </c>
      <c r="C7" s="196">
        <f t="shared" si="1"/>
        <v>1014.994863636909</v>
      </c>
      <c r="D7" s="19">
        <f>B7*J1/62210*30/100</f>
        <v>71.14169426137276</v>
      </c>
      <c r="E7" s="20">
        <f t="shared" si="2"/>
        <v>152.12123473862727</v>
      </c>
      <c r="F7" s="84">
        <f t="shared" si="3"/>
        <v>4.566598</v>
      </c>
      <c r="G7" s="182">
        <f t="shared" si="0"/>
        <v>227.82952700000004</v>
      </c>
      <c r="I7" s="126">
        <f>'Tüm Bloklar'!D440</f>
        <v>223.262929</v>
      </c>
      <c r="J7" s="126">
        <f>'Tüm Bloklar'!E440</f>
        <v>4.566598</v>
      </c>
      <c r="K7" s="126">
        <f>'Tüm Bloklar'!F440</f>
        <v>227.82952699999998</v>
      </c>
    </row>
    <row r="8" spans="1:11" ht="18" customHeight="1">
      <c r="A8" s="12" t="s">
        <v>10</v>
      </c>
      <c r="B8" s="22">
        <v>116</v>
      </c>
      <c r="C8" s="196">
        <f t="shared" si="1"/>
        <v>1148.9941825449089</v>
      </c>
      <c r="D8" s="19">
        <f>B8*J1/62210*30/100</f>
        <v>71.14169426137276</v>
      </c>
      <c r="E8" s="20">
        <f t="shared" si="2"/>
        <v>172.20423473862724</v>
      </c>
      <c r="F8" s="84">
        <f t="shared" si="3"/>
        <v>4.566597</v>
      </c>
      <c r="G8" s="182">
        <f t="shared" si="0"/>
        <v>247.912526</v>
      </c>
      <c r="I8" s="126">
        <f>'Tüm Bloklar'!D441</f>
        <v>243.345929</v>
      </c>
      <c r="J8" s="126">
        <f>'Tüm Bloklar'!E441</f>
        <v>4.566597</v>
      </c>
      <c r="K8" s="126">
        <f>'Tüm Bloklar'!F441</f>
        <v>247.912526</v>
      </c>
    </row>
    <row r="9" spans="1:11" ht="18" customHeight="1">
      <c r="A9" s="12" t="s">
        <v>11</v>
      </c>
      <c r="B9" s="22">
        <v>116</v>
      </c>
      <c r="C9" s="196">
        <f t="shared" si="1"/>
        <v>936.9952499356529</v>
      </c>
      <c r="D9" s="19">
        <f>B9*J1/62210*30/100</f>
        <v>71.14169426137276</v>
      </c>
      <c r="E9" s="20">
        <f t="shared" si="2"/>
        <v>140.43112873862725</v>
      </c>
      <c r="F9" s="84">
        <f t="shared" si="3"/>
        <v>4.566597</v>
      </c>
      <c r="G9" s="182">
        <f t="shared" si="0"/>
        <v>216.13942000000003</v>
      </c>
      <c r="I9" s="126">
        <f>'Tüm Bloklar'!D442</f>
        <v>211.572823</v>
      </c>
      <c r="J9" s="126">
        <f>'Tüm Bloklar'!E442</f>
        <v>4.566597</v>
      </c>
      <c r="K9" s="126">
        <f>'Tüm Bloklar'!F442</f>
        <v>216.13942</v>
      </c>
    </row>
    <row r="10" spans="1:11" ht="18" customHeight="1">
      <c r="A10" s="12" t="s">
        <v>12</v>
      </c>
      <c r="B10" s="22">
        <v>116</v>
      </c>
      <c r="C10" s="196">
        <f t="shared" si="1"/>
        <v>673.9965822243929</v>
      </c>
      <c r="D10" s="19">
        <f>B10*J1/62210*30/100</f>
        <v>71.14169426137276</v>
      </c>
      <c r="E10" s="20">
        <f t="shared" si="2"/>
        <v>101.01449373862725</v>
      </c>
      <c r="F10" s="84">
        <f t="shared" si="3"/>
        <v>4.566598</v>
      </c>
      <c r="G10" s="182">
        <f t="shared" si="0"/>
        <v>176.722786</v>
      </c>
      <c r="I10" s="126">
        <f>'Tüm Bloklar'!D443</f>
        <v>172.15618800000001</v>
      </c>
      <c r="J10" s="126">
        <f>'Tüm Bloklar'!E443</f>
        <v>4.566598</v>
      </c>
      <c r="K10" s="126">
        <f>'Tüm Bloklar'!F443</f>
        <v>176.72278599999999</v>
      </c>
    </row>
    <row r="11" spans="1:11" ht="18" customHeight="1">
      <c r="A11" s="12" t="s">
        <v>13</v>
      </c>
      <c r="B11" s="22">
        <v>116</v>
      </c>
      <c r="C11" s="196">
        <f t="shared" si="1"/>
        <v>970.9950866815409</v>
      </c>
      <c r="D11" s="19">
        <f>B11*J1/62210*30/100</f>
        <v>71.14169426137276</v>
      </c>
      <c r="E11" s="20">
        <f t="shared" si="2"/>
        <v>145.52681673862725</v>
      </c>
      <c r="F11" s="84">
        <f t="shared" si="3"/>
        <v>4.566597</v>
      </c>
      <c r="G11" s="182">
        <f t="shared" si="0"/>
        <v>221.23510800000003</v>
      </c>
      <c r="I11" s="126">
        <f>'Tüm Bloklar'!D444</f>
        <v>216.668511</v>
      </c>
      <c r="J11" s="126">
        <f>'Tüm Bloklar'!E444</f>
        <v>4.566597</v>
      </c>
      <c r="K11" s="126">
        <f>'Tüm Bloklar'!F444</f>
        <v>221.235108</v>
      </c>
    </row>
    <row r="12" spans="1:11" ht="18" customHeight="1">
      <c r="A12" s="12" t="s">
        <v>15</v>
      </c>
      <c r="B12" s="22">
        <v>116</v>
      </c>
      <c r="C12" s="196">
        <f t="shared" si="1"/>
        <v>810.9958898675128</v>
      </c>
      <c r="D12" s="19">
        <f>B12*J1/62210*30/100</f>
        <v>71.14169426137276</v>
      </c>
      <c r="E12" s="20">
        <f t="shared" si="2"/>
        <v>121.54711373862723</v>
      </c>
      <c r="F12" s="84">
        <f t="shared" si="3"/>
        <v>4.566597</v>
      </c>
      <c r="G12" s="182">
        <f t="shared" si="0"/>
        <v>197.255405</v>
      </c>
      <c r="I12" s="126">
        <f>'Tüm Bloklar'!D445</f>
        <v>192.688808</v>
      </c>
      <c r="J12" s="126">
        <f>'Tüm Bloklar'!E445</f>
        <v>4.566597</v>
      </c>
      <c r="K12" s="126">
        <f>'Tüm Bloklar'!F445</f>
        <v>197.255405</v>
      </c>
    </row>
    <row r="13" spans="1:11" ht="18" customHeight="1">
      <c r="A13" s="12" t="s">
        <v>17</v>
      </c>
      <c r="B13" s="22">
        <v>116</v>
      </c>
      <c r="C13" s="196">
        <f t="shared" si="1"/>
        <v>937.995250628877</v>
      </c>
      <c r="D13" s="19">
        <f>B13*J1/62210*30/100</f>
        <v>71.14169426137276</v>
      </c>
      <c r="E13" s="20">
        <f t="shared" si="2"/>
        <v>140.58100273862726</v>
      </c>
      <c r="F13" s="84">
        <f t="shared" si="3"/>
        <v>4.566598</v>
      </c>
      <c r="G13" s="182">
        <f t="shared" si="0"/>
        <v>216.28929500000004</v>
      </c>
      <c r="I13" s="126">
        <f>'Tüm Bloklar'!D446</f>
        <v>211.722697</v>
      </c>
      <c r="J13" s="126">
        <f>'Tüm Bloklar'!E446</f>
        <v>4.566598</v>
      </c>
      <c r="K13" s="126">
        <f>'Tüm Bloklar'!F446</f>
        <v>216.28929500000004</v>
      </c>
    </row>
    <row r="14" spans="1:11" ht="18" customHeight="1">
      <c r="A14" s="12" t="s">
        <v>19</v>
      </c>
      <c r="B14" s="22">
        <v>116</v>
      </c>
      <c r="C14" s="196">
        <f t="shared" si="1"/>
        <v>819.9958494005967</v>
      </c>
      <c r="D14" s="19">
        <f>B14*J1/62210*30/100</f>
        <v>71.14169426137276</v>
      </c>
      <c r="E14" s="20">
        <f t="shared" si="2"/>
        <v>122.89597273862724</v>
      </c>
      <c r="F14" s="84">
        <f t="shared" si="3"/>
        <v>4.566597</v>
      </c>
      <c r="G14" s="182">
        <f t="shared" si="0"/>
        <v>198.604264</v>
      </c>
      <c r="I14" s="126">
        <f>'Tüm Bloklar'!D447</f>
        <v>194.037667</v>
      </c>
      <c r="J14" s="126">
        <f>'Tüm Bloklar'!E447</f>
        <v>4.566597</v>
      </c>
      <c r="K14" s="126">
        <f>'Tüm Bloklar'!F447</f>
        <v>198.604264</v>
      </c>
    </row>
    <row r="15" spans="1:11" ht="18" customHeight="1">
      <c r="A15" s="12" t="s">
        <v>21</v>
      </c>
      <c r="B15" s="22">
        <v>116</v>
      </c>
      <c r="C15" s="196">
        <f t="shared" si="1"/>
        <v>843.9957192479006</v>
      </c>
      <c r="D15" s="19">
        <f>B15*J1/62210*30/100</f>
        <v>71.14169426137276</v>
      </c>
      <c r="E15" s="20">
        <f t="shared" si="2"/>
        <v>126.49292673862722</v>
      </c>
      <c r="F15" s="84">
        <f t="shared" si="3"/>
        <v>4.566597</v>
      </c>
      <c r="G15" s="182">
        <f t="shared" si="0"/>
        <v>202.20121799999998</v>
      </c>
      <c r="I15" s="126">
        <f>'Tüm Bloklar'!D448</f>
        <v>197.63462099999998</v>
      </c>
      <c r="J15" s="126">
        <f>'Tüm Bloklar'!E448</f>
        <v>4.566597</v>
      </c>
      <c r="K15" s="126">
        <f>'Tüm Bloklar'!F448</f>
        <v>202.201218</v>
      </c>
    </row>
    <row r="16" spans="1:11" ht="18" customHeight="1">
      <c r="A16" s="12" t="s">
        <v>23</v>
      </c>
      <c r="B16" s="22">
        <v>116</v>
      </c>
      <c r="C16" s="196">
        <f t="shared" si="1"/>
        <v>1108.9943816733326</v>
      </c>
      <c r="D16" s="19">
        <f>B16*J1/62210*30/100</f>
        <v>71.14169426137276</v>
      </c>
      <c r="E16" s="20">
        <f t="shared" si="2"/>
        <v>166.20930873862721</v>
      </c>
      <c r="F16" s="84">
        <f t="shared" si="3"/>
        <v>4.566598</v>
      </c>
      <c r="G16" s="182">
        <f t="shared" si="0"/>
        <v>241.917601</v>
      </c>
      <c r="I16" s="126">
        <f>'Tüm Bloklar'!D449</f>
        <v>237.351003</v>
      </c>
      <c r="J16" s="126">
        <f>'Tüm Bloklar'!E449</f>
        <v>4.566598</v>
      </c>
      <c r="K16" s="126">
        <f>'Tüm Bloklar'!F449</f>
        <v>241.917601</v>
      </c>
    </row>
    <row r="17" spans="1:11" ht="18" customHeight="1">
      <c r="A17" s="12" t="s">
        <v>24</v>
      </c>
      <c r="B17" s="22">
        <v>116</v>
      </c>
      <c r="C17" s="196">
        <f t="shared" si="1"/>
        <v>1305.9933839515406</v>
      </c>
      <c r="D17" s="19">
        <f>B17*J1/62210*30/100</f>
        <v>71.14169426137276</v>
      </c>
      <c r="E17" s="20">
        <f t="shared" si="2"/>
        <v>195.73431673862723</v>
      </c>
      <c r="F17" s="84">
        <f t="shared" si="3"/>
        <v>4.566597</v>
      </c>
      <c r="G17" s="182">
        <f t="shared" si="0"/>
        <v>271.442608</v>
      </c>
      <c r="I17" s="126">
        <f>'Tüm Bloklar'!D450</f>
        <v>266.876011</v>
      </c>
      <c r="J17" s="126">
        <f>'Tüm Bloklar'!E450</f>
        <v>4.566597</v>
      </c>
      <c r="K17" s="126">
        <f>'Tüm Bloklar'!F450</f>
        <v>271.442608</v>
      </c>
    </row>
    <row r="18" spans="1:11" ht="18" customHeight="1">
      <c r="A18" s="12" t="s">
        <v>25</v>
      </c>
      <c r="B18" s="22">
        <v>116</v>
      </c>
      <c r="C18" s="196">
        <f t="shared" si="1"/>
        <v>432.9978096630928</v>
      </c>
      <c r="D18" s="19">
        <f>B18*J1/62210*30/100</f>
        <v>71.14169426137276</v>
      </c>
      <c r="E18" s="20">
        <f t="shared" si="2"/>
        <v>64.89506873862724</v>
      </c>
      <c r="F18" s="84">
        <f t="shared" si="3"/>
        <v>4.566598</v>
      </c>
      <c r="G18" s="182">
        <f t="shared" si="0"/>
        <v>140.603361</v>
      </c>
      <c r="I18" s="126">
        <f>'Tüm Bloklar'!D451</f>
        <v>136.036763</v>
      </c>
      <c r="J18" s="126">
        <f>'Tüm Bloklar'!E451</f>
        <v>4.566598</v>
      </c>
      <c r="K18" s="126">
        <f>'Tüm Bloklar'!F451</f>
        <v>140.603361</v>
      </c>
    </row>
    <row r="19" spans="1:11" ht="18" customHeight="1">
      <c r="A19" s="12" t="s">
        <v>26</v>
      </c>
      <c r="B19" s="22">
        <v>116</v>
      </c>
      <c r="C19" s="196">
        <f t="shared" si="1"/>
        <v>1280.9935067387369</v>
      </c>
      <c r="D19" s="19">
        <f>B19*J1/62210*30/100</f>
        <v>71.14169426137276</v>
      </c>
      <c r="E19" s="20">
        <f t="shared" si="2"/>
        <v>191.98748773862724</v>
      </c>
      <c r="F19" s="84">
        <f t="shared" si="3"/>
        <v>4.566597</v>
      </c>
      <c r="G19" s="182">
        <f t="shared" si="0"/>
        <v>267.695779</v>
      </c>
      <c r="I19" s="126">
        <f>'Tüm Bloklar'!D452</f>
        <v>263.129182</v>
      </c>
      <c r="J19" s="126">
        <f>'Tüm Bloklar'!E452</f>
        <v>4.566597</v>
      </c>
      <c r="K19" s="126">
        <f>'Tüm Bloklar'!F452</f>
        <v>267.695779</v>
      </c>
    </row>
    <row r="20" spans="1:11" ht="18" customHeight="1">
      <c r="A20" s="12" t="s">
        <v>28</v>
      </c>
      <c r="B20" s="22">
        <v>116</v>
      </c>
      <c r="C20" s="196">
        <f t="shared" si="1"/>
        <v>1325.9932843873287</v>
      </c>
      <c r="D20" s="19">
        <f>B20*J1/62210*30/100</f>
        <v>71.14169426137276</v>
      </c>
      <c r="E20" s="20">
        <f t="shared" si="2"/>
        <v>198.7317797386272</v>
      </c>
      <c r="F20" s="84">
        <f t="shared" si="3"/>
        <v>4.566597</v>
      </c>
      <c r="G20" s="182">
        <f t="shared" si="0"/>
        <v>274.440071</v>
      </c>
      <c r="I20" s="126">
        <f>'Tüm Bloklar'!D453</f>
        <v>269.873474</v>
      </c>
      <c r="J20" s="126">
        <f>'Tüm Bloklar'!E453</f>
        <v>4.566597</v>
      </c>
      <c r="K20" s="126">
        <f>'Tüm Bloklar'!F453</f>
        <v>274.440071</v>
      </c>
    </row>
    <row r="21" spans="1:11" ht="18" customHeight="1">
      <c r="A21" s="12" t="s">
        <v>29</v>
      </c>
      <c r="B21" s="22">
        <v>116</v>
      </c>
      <c r="C21" s="196">
        <f t="shared" si="1"/>
        <v>1117.9943412064167</v>
      </c>
      <c r="D21" s="19">
        <f>B21*J1/62210*30/100</f>
        <v>71.14169426137276</v>
      </c>
      <c r="E21" s="20">
        <f t="shared" si="2"/>
        <v>167.55816773862722</v>
      </c>
      <c r="F21" s="84">
        <f t="shared" si="3"/>
        <v>4.566598</v>
      </c>
      <c r="G21" s="182">
        <f t="shared" si="0"/>
        <v>243.26646</v>
      </c>
      <c r="I21" s="126">
        <f>'Tüm Bloklar'!D454</f>
        <v>238.699862</v>
      </c>
      <c r="J21" s="126">
        <f>'Tüm Bloklar'!E454</f>
        <v>4.566598</v>
      </c>
      <c r="K21" s="126">
        <f>'Tüm Bloklar'!F454</f>
        <v>243.26646000000002</v>
      </c>
    </row>
    <row r="22" spans="1:11" ht="18" customHeight="1">
      <c r="A22" s="12" t="s">
        <v>30</v>
      </c>
      <c r="B22" s="22">
        <v>116</v>
      </c>
      <c r="C22" s="196">
        <f t="shared" si="1"/>
        <v>1094.9944520355089</v>
      </c>
      <c r="D22" s="19">
        <f>B22*J1/62210*30/100</f>
        <v>71.14169426137276</v>
      </c>
      <c r="E22" s="20">
        <f t="shared" si="2"/>
        <v>164.11108473862726</v>
      </c>
      <c r="F22" s="84">
        <f t="shared" si="3"/>
        <v>4.566597</v>
      </c>
      <c r="G22" s="182">
        <f t="shared" si="0"/>
        <v>239.81937600000003</v>
      </c>
      <c r="I22" s="126">
        <f>'Tüm Bloklar'!D455</f>
        <v>235.252779</v>
      </c>
      <c r="J22" s="126">
        <f>'Tüm Bloklar'!E455</f>
        <v>4.566597</v>
      </c>
      <c r="K22" s="126">
        <f>'Tüm Bloklar'!F455</f>
        <v>239.819376</v>
      </c>
    </row>
    <row r="23" spans="1:11" ht="18" customHeight="1">
      <c r="A23" s="12" t="s">
        <v>31</v>
      </c>
      <c r="B23" s="22">
        <v>116</v>
      </c>
      <c r="C23" s="196">
        <f t="shared" si="1"/>
        <v>721.9963419358288</v>
      </c>
      <c r="D23" s="19">
        <f>B23*J1/62210*30/100</f>
        <v>71.14169426137276</v>
      </c>
      <c r="E23" s="20">
        <f t="shared" si="2"/>
        <v>108.20840473862724</v>
      </c>
      <c r="F23" s="84">
        <f t="shared" si="3"/>
        <v>4.566597</v>
      </c>
      <c r="G23" s="182">
        <f t="shared" si="0"/>
        <v>183.916696</v>
      </c>
      <c r="I23" s="126">
        <f>'Tüm Bloklar'!D456</f>
        <v>179.350099</v>
      </c>
      <c r="J23" s="126">
        <f>'Tüm Bloklar'!E456</f>
        <v>4.566597</v>
      </c>
      <c r="K23" s="126">
        <f>'Tüm Bloklar'!F456</f>
        <v>183.916696</v>
      </c>
    </row>
    <row r="24" spans="1:11" ht="18" customHeight="1">
      <c r="A24" s="12" t="s">
        <v>33</v>
      </c>
      <c r="B24" s="22">
        <v>116</v>
      </c>
      <c r="C24" s="196">
        <f t="shared" si="1"/>
        <v>572.9970993690569</v>
      </c>
      <c r="D24" s="19">
        <f>B24*J1/62210*30/100</f>
        <v>71.14169426137276</v>
      </c>
      <c r="E24" s="20">
        <f t="shared" si="2"/>
        <v>85.87730773862724</v>
      </c>
      <c r="F24" s="84">
        <f t="shared" si="3"/>
        <v>4.566598</v>
      </c>
      <c r="G24" s="182">
        <f t="shared" si="0"/>
        <v>161.5856</v>
      </c>
      <c r="I24" s="126">
        <f>'Tüm Bloklar'!D457</f>
        <v>157.019002</v>
      </c>
      <c r="J24" s="126">
        <f>'Tüm Bloklar'!E457</f>
        <v>4.566598</v>
      </c>
      <c r="K24" s="126">
        <f>'Tüm Bloklar'!F457</f>
        <v>161.5856</v>
      </c>
    </row>
    <row r="25" spans="1:11" ht="18" customHeight="1">
      <c r="A25" s="12" t="s">
        <v>35</v>
      </c>
      <c r="B25" s="22">
        <v>116</v>
      </c>
      <c r="C25" s="196">
        <f t="shared" si="1"/>
        <v>1201.993919033361</v>
      </c>
      <c r="D25" s="19">
        <f>B25*J1/62210*30/100</f>
        <v>71.14169426137276</v>
      </c>
      <c r="E25" s="20">
        <f t="shared" si="2"/>
        <v>180.14751173862726</v>
      </c>
      <c r="F25" s="84">
        <f t="shared" si="3"/>
        <v>4.566597</v>
      </c>
      <c r="G25" s="182">
        <f t="shared" si="0"/>
        <v>255.85580300000004</v>
      </c>
      <c r="I25" s="126">
        <f>'Tüm Bloklar'!D458</f>
        <v>251.289206</v>
      </c>
      <c r="J25" s="126">
        <f>'Tüm Bloklar'!E458</f>
        <v>4.566597</v>
      </c>
      <c r="K25" s="126">
        <f>'Tüm Bloklar'!F458</f>
        <v>255.85580299999998</v>
      </c>
    </row>
    <row r="26" spans="1:11" ht="18" customHeight="1">
      <c r="A26" s="12" t="s">
        <v>36</v>
      </c>
      <c r="B26" s="22">
        <v>116</v>
      </c>
      <c r="C26" s="196">
        <f t="shared" si="1"/>
        <v>894.9954676944569</v>
      </c>
      <c r="D26" s="19">
        <f>B26*J1/62210*30/100</f>
        <v>71.14169426137276</v>
      </c>
      <c r="E26" s="20">
        <f t="shared" si="2"/>
        <v>134.13645773862726</v>
      </c>
      <c r="F26" s="84">
        <f t="shared" si="3"/>
        <v>4.566597</v>
      </c>
      <c r="G26" s="182">
        <f t="shared" si="0"/>
        <v>209.84474900000004</v>
      </c>
      <c r="I26" s="126">
        <f>'Tüm Bloklar'!D459</f>
        <v>205.278152</v>
      </c>
      <c r="J26" s="126">
        <f>'Tüm Bloklar'!E459</f>
        <v>4.566597</v>
      </c>
      <c r="K26" s="126">
        <f>'Tüm Bloklar'!F459</f>
        <v>209.844749</v>
      </c>
    </row>
    <row r="27" spans="1:11" ht="18" customHeight="1">
      <c r="A27" s="12" t="s">
        <v>38</v>
      </c>
      <c r="B27" s="22">
        <v>116</v>
      </c>
      <c r="C27" s="196">
        <f t="shared" si="1"/>
        <v>1422.9927911588725</v>
      </c>
      <c r="D27" s="19">
        <f>B27*J1/62210*30/100</f>
        <v>71.14169426137276</v>
      </c>
      <c r="E27" s="20">
        <f t="shared" si="2"/>
        <v>213.2694737386272</v>
      </c>
      <c r="F27" s="84">
        <f t="shared" si="3"/>
        <v>4.566598</v>
      </c>
      <c r="G27" s="182">
        <f t="shared" si="0"/>
        <v>288.977766</v>
      </c>
      <c r="I27" s="126">
        <f>'Tüm Bloklar'!D460</f>
        <v>284.411168</v>
      </c>
      <c r="J27" s="126">
        <f>'Tüm Bloklar'!E460</f>
        <v>4.566598</v>
      </c>
      <c r="K27" s="126">
        <f>'Tüm Bloklar'!F460</f>
        <v>288.977766</v>
      </c>
    </row>
    <row r="28" spans="1:11" ht="18" customHeight="1">
      <c r="A28" s="12" t="s">
        <v>40</v>
      </c>
      <c r="B28" s="22">
        <v>116</v>
      </c>
      <c r="C28" s="196">
        <f t="shared" si="1"/>
        <v>604.9969414007728</v>
      </c>
      <c r="D28" s="19">
        <f>B28*J1/62210*30/100</f>
        <v>71.14169426137276</v>
      </c>
      <c r="E28" s="20">
        <f t="shared" si="2"/>
        <v>90.67324873862724</v>
      </c>
      <c r="F28" s="84">
        <f t="shared" si="3"/>
        <v>4.566597</v>
      </c>
      <c r="G28" s="182">
        <f t="shared" si="0"/>
        <v>166.38154</v>
      </c>
      <c r="I28" s="126">
        <f>'Tüm Bloklar'!D461</f>
        <v>161.814943</v>
      </c>
      <c r="J28" s="126">
        <f>'Tüm Bloklar'!E461</f>
        <v>4.566597</v>
      </c>
      <c r="K28" s="126">
        <f>'Tüm Bloklar'!F461</f>
        <v>166.38154</v>
      </c>
    </row>
    <row r="29" spans="1:11" ht="18" customHeight="1">
      <c r="A29" s="12" t="s">
        <v>41</v>
      </c>
      <c r="B29" s="22">
        <v>116</v>
      </c>
      <c r="C29" s="196">
        <f t="shared" si="1"/>
        <v>525.9973336785688</v>
      </c>
      <c r="D29" s="19">
        <f>B29*J1/62210*30/100</f>
        <v>71.14169426137276</v>
      </c>
      <c r="E29" s="20">
        <f t="shared" si="2"/>
        <v>78.83326973862724</v>
      </c>
      <c r="F29" s="84">
        <f t="shared" si="3"/>
        <v>4.566597</v>
      </c>
      <c r="G29" s="182">
        <f t="shared" si="0"/>
        <v>154.541561</v>
      </c>
      <c r="I29" s="126">
        <f>'Tüm Bloklar'!D462</f>
        <v>149.974964</v>
      </c>
      <c r="J29" s="126">
        <f>'Tüm Bloklar'!E462</f>
        <v>4.566597</v>
      </c>
      <c r="K29" s="126">
        <f>'Tüm Bloklar'!F462</f>
        <v>154.541561</v>
      </c>
    </row>
    <row r="30" spans="1:11" ht="18" customHeight="1">
      <c r="A30" s="12" t="s">
        <v>43</v>
      </c>
      <c r="B30" s="22">
        <v>116</v>
      </c>
      <c r="C30" s="196">
        <f t="shared" si="1"/>
        <v>1016.9948450065289</v>
      </c>
      <c r="D30" s="19">
        <f>B30*J1/62210*30/100</f>
        <v>71.14169426137276</v>
      </c>
      <c r="E30" s="20">
        <f t="shared" si="2"/>
        <v>152.42097973862724</v>
      </c>
      <c r="F30" s="84">
        <f t="shared" si="3"/>
        <v>4.566598</v>
      </c>
      <c r="G30" s="182">
        <f t="shared" si="0"/>
        <v>228.12927200000001</v>
      </c>
      <c r="I30" s="126">
        <f>'Tüm Bloklar'!D463</f>
        <v>223.562674</v>
      </c>
      <c r="J30" s="126">
        <f>'Tüm Bloklar'!E463</f>
        <v>4.566598</v>
      </c>
      <c r="K30" s="126">
        <f>'Tüm Bloklar'!F463</f>
        <v>228.12927200000001</v>
      </c>
    </row>
    <row r="31" spans="1:11" ht="18" customHeight="1">
      <c r="A31" s="12" t="s">
        <v>45</v>
      </c>
      <c r="B31" s="22">
        <v>116</v>
      </c>
      <c r="C31" s="196">
        <f t="shared" si="1"/>
        <v>874.9955672586686</v>
      </c>
      <c r="D31" s="19">
        <f>B31*J1/62210*30/100</f>
        <v>71.14169426137276</v>
      </c>
      <c r="E31" s="20">
        <f t="shared" si="2"/>
        <v>131.13899473862722</v>
      </c>
      <c r="F31" s="84">
        <f t="shared" si="3"/>
        <v>4.566597</v>
      </c>
      <c r="G31" s="182">
        <f t="shared" si="0"/>
        <v>206.847286</v>
      </c>
      <c r="I31" s="126">
        <f>'Tüm Bloklar'!D464</f>
        <v>202.280689</v>
      </c>
      <c r="J31" s="126">
        <f>'Tüm Bloklar'!E464</f>
        <v>4.566597</v>
      </c>
      <c r="K31" s="126">
        <f>'Tüm Bloklar'!F464</f>
        <v>206.847286</v>
      </c>
    </row>
    <row r="32" spans="1:11" ht="18" customHeight="1">
      <c r="A32" s="12" t="s">
        <v>46</v>
      </c>
      <c r="B32" s="22">
        <v>116</v>
      </c>
      <c r="C32" s="196">
        <f t="shared" si="1"/>
        <v>1515.9923285189009</v>
      </c>
      <c r="D32" s="19">
        <f>B32*J1/62210*30/100</f>
        <v>71.14169426137276</v>
      </c>
      <c r="E32" s="20">
        <f t="shared" si="2"/>
        <v>227.20767673862724</v>
      </c>
      <c r="F32" s="84">
        <f t="shared" si="3"/>
        <v>4.566597</v>
      </c>
      <c r="G32" s="182">
        <f t="shared" si="0"/>
        <v>302.915968</v>
      </c>
      <c r="I32" s="126">
        <f>'Tüm Bloklar'!D465</f>
        <v>298.349371</v>
      </c>
      <c r="J32" s="126">
        <f>'Tüm Bloklar'!E465</f>
        <v>4.566597</v>
      </c>
      <c r="K32" s="126">
        <f>'Tüm Bloklar'!F465</f>
        <v>302.915968</v>
      </c>
    </row>
    <row r="33" spans="1:11" ht="18" customHeight="1">
      <c r="A33" s="12" t="s">
        <v>47</v>
      </c>
      <c r="B33" s="22">
        <v>116</v>
      </c>
      <c r="C33" s="196">
        <f t="shared" si="1"/>
        <v>1124.9942993530528</v>
      </c>
      <c r="D33" s="19">
        <f>B33*J1/62210*30/100</f>
        <v>71.14169426137276</v>
      </c>
      <c r="E33" s="20">
        <f t="shared" si="2"/>
        <v>168.60727873862726</v>
      </c>
      <c r="F33" s="84">
        <f t="shared" si="3"/>
        <v>4.566598</v>
      </c>
      <c r="G33" s="182">
        <f t="shared" si="0"/>
        <v>244.31557100000003</v>
      </c>
      <c r="I33" s="126">
        <f>'Tüm Bloklar'!D466</f>
        <v>239.748973</v>
      </c>
      <c r="J33" s="126">
        <f>'Tüm Bloklar'!E466</f>
        <v>4.566598</v>
      </c>
      <c r="K33" s="126">
        <f>'Tüm Bloklar'!F466</f>
        <v>244.31557100000003</v>
      </c>
    </row>
    <row r="34" spans="1:11" ht="18" customHeight="1">
      <c r="A34" s="12" t="s">
        <v>49</v>
      </c>
      <c r="B34" s="22">
        <v>116</v>
      </c>
      <c r="C34" s="196">
        <f t="shared" si="1"/>
        <v>775.9960724452288</v>
      </c>
      <c r="D34" s="19">
        <f>B34*J1/62210*30/100</f>
        <v>71.14169426137276</v>
      </c>
      <c r="E34" s="20">
        <f t="shared" si="2"/>
        <v>116.30155473862725</v>
      </c>
      <c r="F34" s="84">
        <f t="shared" si="3"/>
        <v>4.566597</v>
      </c>
      <c r="G34" s="182">
        <f t="shared" si="0"/>
        <v>192.009846</v>
      </c>
      <c r="I34" s="126">
        <f>'Tüm Bloklar'!D467</f>
        <v>187.443249</v>
      </c>
      <c r="J34" s="126">
        <f>'Tüm Bloklar'!E467</f>
        <v>4.566597</v>
      </c>
      <c r="K34" s="126">
        <f>'Tüm Bloklar'!F467</f>
        <v>192.009846</v>
      </c>
    </row>
    <row r="35" spans="1:11" ht="18" customHeight="1">
      <c r="A35" s="12" t="s">
        <v>51</v>
      </c>
      <c r="B35" s="22">
        <v>116</v>
      </c>
      <c r="C35" s="196">
        <f t="shared" si="1"/>
        <v>1024.9948105186647</v>
      </c>
      <c r="D35" s="19">
        <f>B35*J1/62210*30/100</f>
        <v>71.14169426137276</v>
      </c>
      <c r="E35" s="20">
        <f t="shared" si="2"/>
        <v>153.61996573862723</v>
      </c>
      <c r="F35" s="84">
        <f t="shared" si="3"/>
        <v>4.566598</v>
      </c>
      <c r="G35" s="182">
        <f t="shared" si="0"/>
        <v>229.328258</v>
      </c>
      <c r="I35" s="126">
        <f>'Tüm Bloklar'!D468</f>
        <v>224.76166</v>
      </c>
      <c r="J35" s="126">
        <f>'Tüm Bloklar'!E468</f>
        <v>4.566598</v>
      </c>
      <c r="K35" s="126">
        <f>'Tüm Bloklar'!F468</f>
        <v>229.328258</v>
      </c>
    </row>
    <row r="36" spans="1:11" ht="18" customHeight="1">
      <c r="A36" s="12" t="s">
        <v>52</v>
      </c>
      <c r="B36" s="22">
        <v>116</v>
      </c>
      <c r="C36" s="196">
        <f t="shared" si="1"/>
        <v>1673.9915172742046</v>
      </c>
      <c r="D36" s="19">
        <f>B36*J1/62210*30/100</f>
        <v>71.14169426137276</v>
      </c>
      <c r="E36" s="20">
        <f t="shared" si="2"/>
        <v>250.8876307386272</v>
      </c>
      <c r="F36" s="84">
        <f t="shared" si="3"/>
        <v>4.566597</v>
      </c>
      <c r="G36" s="182">
        <f t="shared" si="0"/>
        <v>326.595922</v>
      </c>
      <c r="I36" s="126">
        <f>'Tüm Bloklar'!D469</f>
        <v>322.029325</v>
      </c>
      <c r="J36" s="126">
        <f>'Tüm Bloklar'!E469</f>
        <v>4.566597</v>
      </c>
      <c r="K36" s="126">
        <f>'Tüm Bloklar'!F469</f>
        <v>326.595922</v>
      </c>
    </row>
    <row r="37" spans="1:11" ht="18" customHeight="1">
      <c r="A37" s="12" t="s">
        <v>54</v>
      </c>
      <c r="B37" s="22">
        <v>116</v>
      </c>
      <c r="C37" s="196">
        <f t="shared" si="1"/>
        <v>1547.5181587190248</v>
      </c>
      <c r="D37" s="19">
        <f>B37*J1/62210*30/100</f>
        <v>71.14169426137276</v>
      </c>
      <c r="E37" s="20">
        <f t="shared" si="2"/>
        <v>231.93257573862724</v>
      </c>
      <c r="F37" s="84">
        <f t="shared" si="3"/>
        <v>4.566597</v>
      </c>
      <c r="G37" s="182">
        <f t="shared" si="0"/>
        <v>307.640867</v>
      </c>
      <c r="I37" s="126">
        <f>'Tüm Bloklar'!D470</f>
        <v>303.07427</v>
      </c>
      <c r="J37" s="126">
        <f>'Tüm Bloklar'!E470</f>
        <v>4.566597</v>
      </c>
      <c r="K37" s="126">
        <f>'Tüm Bloklar'!F470</f>
        <v>307.640867</v>
      </c>
    </row>
    <row r="38" spans="1:11" ht="18" customHeight="1">
      <c r="A38" s="12" t="s">
        <v>56</v>
      </c>
      <c r="B38" s="22">
        <v>116</v>
      </c>
      <c r="C38" s="196">
        <f t="shared" si="1"/>
        <v>1372.9930500778166</v>
      </c>
      <c r="D38" s="19">
        <f>B38*J1/62210*30/100</f>
        <v>71.14169426137276</v>
      </c>
      <c r="E38" s="20">
        <f t="shared" si="2"/>
        <v>205.7758177386272</v>
      </c>
      <c r="F38" s="84">
        <f t="shared" si="3"/>
        <v>4.566598</v>
      </c>
      <c r="G38" s="182">
        <f t="shared" si="0"/>
        <v>281.48411</v>
      </c>
      <c r="I38" s="126">
        <f>'Tüm Bloklar'!D471</f>
        <v>276.917512</v>
      </c>
      <c r="J38" s="126">
        <f>'Tüm Bloklar'!E471</f>
        <v>4.566598</v>
      </c>
      <c r="K38" s="126">
        <f>'Tüm Bloklar'!F471</f>
        <v>281.48411</v>
      </c>
    </row>
    <row r="39" spans="1:11" ht="18" customHeight="1" thickBot="1">
      <c r="A39" s="23" t="s">
        <v>57</v>
      </c>
      <c r="B39" s="24">
        <v>116</v>
      </c>
      <c r="C39" s="196">
        <f t="shared" si="1"/>
        <v>1588.9919587708648</v>
      </c>
      <c r="D39" s="19">
        <f>B39*J1/62210*30/100</f>
        <v>71.14169426137276</v>
      </c>
      <c r="E39" s="50">
        <f t="shared" si="2"/>
        <v>238.14841573862725</v>
      </c>
      <c r="F39" s="84">
        <f t="shared" si="3"/>
        <v>4.566597</v>
      </c>
      <c r="G39" s="187">
        <f t="shared" si="0"/>
        <v>313.85670700000003</v>
      </c>
      <c r="I39" s="126">
        <f>'Tüm Bloklar'!D472</f>
        <v>309.29011</v>
      </c>
      <c r="J39" s="126">
        <f>'Tüm Bloklar'!E472</f>
        <v>4.566597</v>
      </c>
      <c r="K39" s="126">
        <f>'Tüm Bloklar'!F472</f>
        <v>313.85670700000003</v>
      </c>
    </row>
    <row r="40" spans="1:11" ht="18" customHeight="1" thickBot="1">
      <c r="A40" s="296" t="s">
        <v>531</v>
      </c>
      <c r="B40" s="296"/>
      <c r="C40" s="85">
        <f>SUM(C4:C39)</f>
        <v>36685.61520446455</v>
      </c>
      <c r="D40" s="86">
        <f>SUM(D4:D39)</f>
        <v>2486.2795563414243</v>
      </c>
      <c r="E40" s="86">
        <f>SUM(E4:E39)</f>
        <v>5498.2160816585765</v>
      </c>
      <c r="F40" s="86">
        <f>SUM(F4:F39)</f>
        <v>164.39750500000002</v>
      </c>
      <c r="G40" s="194">
        <f>SUM(G4:G39)</f>
        <v>8148.893143000003</v>
      </c>
      <c r="I40" s="28">
        <f>SUM(I4:I39)</f>
        <v>7984.495637999999</v>
      </c>
      <c r="J40" s="28">
        <f>SUM(J4:J39)</f>
        <v>164.39750500000002</v>
      </c>
      <c r="K40" s="28">
        <f>SUM(K4:K39)</f>
        <v>8148.893143000003</v>
      </c>
    </row>
    <row r="42" spans="4:7" ht="15.75" customHeight="1" hidden="1">
      <c r="D42" s="254" t="s">
        <v>524</v>
      </c>
      <c r="E42" s="259" t="s">
        <v>525</v>
      </c>
      <c r="F42" s="236" t="s">
        <v>526</v>
      </c>
      <c r="G42" s="34"/>
    </row>
    <row r="43" spans="4:7" ht="15.75" customHeight="1" hidden="1" thickBot="1">
      <c r="D43" s="255"/>
      <c r="E43" s="260"/>
      <c r="F43" s="237"/>
      <c r="G43" s="34"/>
    </row>
    <row r="44" spans="1:7" ht="15.75" hidden="1">
      <c r="A44" s="290" t="s">
        <v>532</v>
      </c>
      <c r="B44" s="291"/>
      <c r="C44" s="292"/>
      <c r="D44" s="37">
        <f>SUM(G5+G6)</f>
        <v>213.620408</v>
      </c>
      <c r="E44" s="38">
        <v>2</v>
      </c>
      <c r="F44" s="35">
        <f>D44/E44</f>
        <v>106.810204</v>
      </c>
      <c r="G44" s="33"/>
    </row>
    <row r="45" spans="1:7" ht="16.5" hidden="1" thickBot="1">
      <c r="A45" s="293" t="s">
        <v>528</v>
      </c>
      <c r="B45" s="294"/>
      <c r="C45" s="295"/>
      <c r="D45" s="46">
        <f>G40-D44</f>
        <v>7935.272735000003</v>
      </c>
      <c r="E45" s="47">
        <v>34</v>
      </c>
      <c r="F45" s="46">
        <f>D45/E45</f>
        <v>233.39037455882362</v>
      </c>
      <c r="G45" s="33"/>
    </row>
    <row r="46" spans="2:6" ht="16.5" hidden="1" thickBot="1">
      <c r="B46" s="251"/>
      <c r="C46" s="251"/>
      <c r="D46" s="48">
        <f>SUM(D41:D45)</f>
        <v>8148.893143000003</v>
      </c>
      <c r="E46" s="48">
        <f>SUM(E41:E45)</f>
        <v>36</v>
      </c>
      <c r="F46" s="48">
        <f>D46/E46</f>
        <v>226.3581428611112</v>
      </c>
    </row>
    <row r="48" ht="12.75">
      <c r="C48" s="220"/>
    </row>
  </sheetData>
  <sheetProtection/>
  <mergeCells count="13">
    <mergeCell ref="B46:C46"/>
    <mergeCell ref="J2:J3"/>
    <mergeCell ref="K2:K3"/>
    <mergeCell ref="A40:B40"/>
    <mergeCell ref="D42:D43"/>
    <mergeCell ref="E42:E43"/>
    <mergeCell ref="F42:F43"/>
    <mergeCell ref="A1:G1"/>
    <mergeCell ref="A2:A3"/>
    <mergeCell ref="C2:C3"/>
    <mergeCell ref="I2:I3"/>
    <mergeCell ref="A44:C44"/>
    <mergeCell ref="A45:C45"/>
  </mergeCells>
  <printOptions/>
  <pageMargins left="0.76" right="0.15" top="0.22" bottom="0.39" header="0.12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2" sqref="A2:A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42.75" customHeight="1" thickBot="1">
      <c r="A1" s="300" t="s">
        <v>667</v>
      </c>
      <c r="B1" s="301"/>
      <c r="C1" s="301"/>
      <c r="D1" s="301"/>
      <c r="E1" s="301"/>
      <c r="F1" s="301"/>
      <c r="G1" s="302"/>
      <c r="J1" s="179">
        <f>'Tüm Bloklar'!D542</f>
        <v>127175.99999999999</v>
      </c>
    </row>
    <row r="2" spans="1:11" s="8" customFormat="1" ht="24" customHeight="1" thickBot="1">
      <c r="A2" s="229" t="s">
        <v>516</v>
      </c>
      <c r="B2" s="5" t="s">
        <v>517</v>
      </c>
      <c r="C2" s="230" t="s">
        <v>533</v>
      </c>
      <c r="D2" s="6" t="s">
        <v>518</v>
      </c>
      <c r="E2" s="7" t="s">
        <v>519</v>
      </c>
      <c r="F2" s="123" t="s">
        <v>660</v>
      </c>
      <c r="G2" s="191" t="s">
        <v>662</v>
      </c>
      <c r="I2" s="232" t="s">
        <v>0</v>
      </c>
      <c r="J2" s="232" t="s">
        <v>1</v>
      </c>
      <c r="K2" s="232" t="s">
        <v>2</v>
      </c>
    </row>
    <row r="3" spans="1:11" s="8" customFormat="1" ht="21.75" customHeight="1" thickBot="1">
      <c r="A3" s="229"/>
      <c r="B3" s="9" t="s">
        <v>520</v>
      </c>
      <c r="C3" s="231"/>
      <c r="D3" s="10" t="s">
        <v>521</v>
      </c>
      <c r="E3" s="11" t="s">
        <v>522</v>
      </c>
      <c r="F3" s="124" t="s">
        <v>661</v>
      </c>
      <c r="G3" s="192" t="s">
        <v>663</v>
      </c>
      <c r="I3" s="233"/>
      <c r="J3" s="233"/>
      <c r="K3" s="233"/>
    </row>
    <row r="4" spans="1:11" ht="18" customHeight="1">
      <c r="A4" s="12" t="s">
        <v>3</v>
      </c>
      <c r="B4" s="52">
        <v>116</v>
      </c>
      <c r="C4" s="196">
        <f>E4*6.672276</f>
        <v>1280.9935134110128</v>
      </c>
      <c r="D4" s="15">
        <f>B4*J1/62210*30/100</f>
        <v>71.14169426137276</v>
      </c>
      <c r="E4" s="16">
        <f>I4-D4</f>
        <v>191.98748873862723</v>
      </c>
      <c r="F4" s="84">
        <f>J4</f>
        <v>4.566597</v>
      </c>
      <c r="G4" s="181">
        <f aca="true" t="shared" si="0" ref="G4:G39">D4+E4+F4</f>
        <v>267.69578</v>
      </c>
      <c r="I4" s="126">
        <f>'Tüm Bloklar'!D474</f>
        <v>263.129183</v>
      </c>
      <c r="J4" s="126">
        <f>'Tüm Bloklar'!E474</f>
        <v>4.566597</v>
      </c>
      <c r="K4" s="126">
        <f>'Tüm Bloklar'!F474</f>
        <v>267.69578</v>
      </c>
    </row>
    <row r="5" spans="1:11" ht="18" customHeight="1">
      <c r="A5" s="12" t="s">
        <v>5</v>
      </c>
      <c r="B5" s="52">
        <v>54</v>
      </c>
      <c r="C5" s="196">
        <f aca="true" t="shared" si="1" ref="C5:C39">E5*6.672276</f>
        <v>1335.9932312808828</v>
      </c>
      <c r="D5" s="19">
        <f>B5*J1/62210*30/100</f>
        <v>33.117685259604556</v>
      </c>
      <c r="E5" s="20">
        <f aca="true" t="shared" si="2" ref="E5:E39">I5-D5</f>
        <v>200.23051074039546</v>
      </c>
      <c r="F5" s="84">
        <f aca="true" t="shared" si="3" ref="F5:F39">J5</f>
        <v>4.566598</v>
      </c>
      <c r="G5" s="182">
        <f t="shared" si="0"/>
        <v>237.91479400000003</v>
      </c>
      <c r="I5" s="126">
        <f>'Tüm Bloklar'!D475</f>
        <v>233.348196</v>
      </c>
      <c r="J5" s="126">
        <f>'Tüm Bloklar'!E475</f>
        <v>4.566598</v>
      </c>
      <c r="K5" s="126">
        <f>'Tüm Bloklar'!F475</f>
        <v>237.914794</v>
      </c>
    </row>
    <row r="6" spans="1:11" ht="18" customHeight="1">
      <c r="A6" s="12" t="s">
        <v>7</v>
      </c>
      <c r="B6" s="52">
        <v>56</v>
      </c>
      <c r="C6" s="196">
        <f t="shared" si="1"/>
        <v>874.9955677005555</v>
      </c>
      <c r="D6" s="19">
        <f>B6*J1/62210*30/100</f>
        <v>34.34426619514547</v>
      </c>
      <c r="E6" s="20">
        <f t="shared" si="2"/>
        <v>131.13899480485452</v>
      </c>
      <c r="F6" s="84">
        <f t="shared" si="3"/>
        <v>4.566597</v>
      </c>
      <c r="G6" s="182">
        <f t="shared" si="0"/>
        <v>170.049858</v>
      </c>
      <c r="I6" s="126">
        <f>'Tüm Bloklar'!D476</f>
        <v>165.483261</v>
      </c>
      <c r="J6" s="126">
        <f>'Tüm Bloklar'!E476</f>
        <v>4.566597</v>
      </c>
      <c r="K6" s="126">
        <f>'Tüm Bloklar'!F476</f>
        <v>170.049858</v>
      </c>
    </row>
    <row r="7" spans="1:11" ht="18" customHeight="1">
      <c r="A7" s="12" t="s">
        <v>9</v>
      </c>
      <c r="B7" s="22">
        <v>116</v>
      </c>
      <c r="C7" s="196">
        <f t="shared" si="1"/>
        <v>1741.1261768885126</v>
      </c>
      <c r="D7" s="19">
        <f>B7*J1/62210*30/100</f>
        <v>71.14169426137276</v>
      </c>
      <c r="E7" s="20">
        <f t="shared" si="2"/>
        <v>260.9493637386272</v>
      </c>
      <c r="F7" s="84">
        <f t="shared" si="3"/>
        <v>4.566597</v>
      </c>
      <c r="G7" s="182">
        <f t="shared" si="0"/>
        <v>336.657655</v>
      </c>
      <c r="I7" s="126">
        <f>'Tüm Bloklar'!D477</f>
        <v>332.091058</v>
      </c>
      <c r="J7" s="126">
        <f>'Tüm Bloklar'!E477</f>
        <v>4.566597</v>
      </c>
      <c r="K7" s="126">
        <f>'Tüm Bloklar'!F477</f>
        <v>336.6576549999999</v>
      </c>
    </row>
    <row r="8" spans="1:11" ht="18" customHeight="1">
      <c r="A8" s="12" t="s">
        <v>10</v>
      </c>
      <c r="B8" s="22">
        <v>116</v>
      </c>
      <c r="C8" s="196">
        <f t="shared" si="1"/>
        <v>1479.9925037311166</v>
      </c>
      <c r="D8" s="19">
        <f>B8*J1/62210*30/100</f>
        <v>71.14169426137276</v>
      </c>
      <c r="E8" s="20">
        <f t="shared" si="2"/>
        <v>221.81224273862722</v>
      </c>
      <c r="F8" s="84">
        <f t="shared" si="3"/>
        <v>4.566598</v>
      </c>
      <c r="G8" s="182">
        <f t="shared" si="0"/>
        <v>297.520535</v>
      </c>
      <c r="I8" s="126">
        <f>'Tüm Bloklar'!D478</f>
        <v>292.953937</v>
      </c>
      <c r="J8" s="126">
        <f>'Tüm Bloklar'!E478</f>
        <v>4.566598</v>
      </c>
      <c r="K8" s="126">
        <f>'Tüm Bloklar'!F478</f>
        <v>297.520535</v>
      </c>
    </row>
    <row r="9" spans="1:11" ht="18" customHeight="1">
      <c r="A9" s="12" t="s">
        <v>11</v>
      </c>
      <c r="B9" s="22">
        <v>116</v>
      </c>
      <c r="C9" s="196">
        <f t="shared" si="1"/>
        <v>814.9958726235807</v>
      </c>
      <c r="D9" s="19">
        <f>B9*J1/62210*30/100</f>
        <v>71.14169426137276</v>
      </c>
      <c r="E9" s="20">
        <f t="shared" si="2"/>
        <v>122.14660673862723</v>
      </c>
      <c r="F9" s="84">
        <f t="shared" si="3"/>
        <v>4.566597</v>
      </c>
      <c r="G9" s="182">
        <f t="shared" si="0"/>
        <v>197.854898</v>
      </c>
      <c r="I9" s="126">
        <f>'Tüm Bloklar'!D479</f>
        <v>193.288301</v>
      </c>
      <c r="J9" s="126">
        <f>'Tüm Bloklar'!E479</f>
        <v>4.566597</v>
      </c>
      <c r="K9" s="126">
        <f>'Tüm Bloklar'!F479</f>
        <v>197.854898</v>
      </c>
    </row>
    <row r="10" spans="1:11" ht="18" customHeight="1">
      <c r="A10" s="12" t="s">
        <v>12</v>
      </c>
      <c r="B10" s="22">
        <v>116</v>
      </c>
      <c r="C10" s="196">
        <f t="shared" si="1"/>
        <v>1214.9938479779605</v>
      </c>
      <c r="D10" s="19">
        <f>B10*J1/62210*30/100</f>
        <v>71.14169426137276</v>
      </c>
      <c r="E10" s="20">
        <f t="shared" si="2"/>
        <v>182.0958617386272</v>
      </c>
      <c r="F10" s="84">
        <f t="shared" si="3"/>
        <v>4.566597</v>
      </c>
      <c r="G10" s="182">
        <f t="shared" si="0"/>
        <v>257.804153</v>
      </c>
      <c r="I10" s="126">
        <f>'Tüm Bloklar'!D480</f>
        <v>253.23755599999998</v>
      </c>
      <c r="J10" s="126">
        <f>'Tüm Bloklar'!E480</f>
        <v>4.566597</v>
      </c>
      <c r="K10" s="126">
        <f>'Tüm Bloklar'!F480</f>
        <v>257.804153</v>
      </c>
    </row>
    <row r="11" spans="1:11" ht="18" customHeight="1">
      <c r="A11" s="12" t="s">
        <v>13</v>
      </c>
      <c r="B11" s="22">
        <v>116</v>
      </c>
      <c r="C11" s="196">
        <f t="shared" si="1"/>
        <v>848.9957026971928</v>
      </c>
      <c r="D11" s="19">
        <f>B11*J1/62210*30/100</f>
        <v>71.14169426137276</v>
      </c>
      <c r="E11" s="20">
        <f t="shared" si="2"/>
        <v>127.24229373862723</v>
      </c>
      <c r="F11" s="84">
        <f t="shared" si="3"/>
        <v>4.566598</v>
      </c>
      <c r="G11" s="182">
        <f t="shared" si="0"/>
        <v>202.950586</v>
      </c>
      <c r="I11" s="126">
        <f>'Tüm Bloklar'!D481</f>
        <v>198.383988</v>
      </c>
      <c r="J11" s="126">
        <f>'Tüm Bloklar'!E481</f>
        <v>4.566598</v>
      </c>
      <c r="K11" s="126">
        <f>'Tüm Bloklar'!F481</f>
        <v>202.95058600000002</v>
      </c>
    </row>
    <row r="12" spans="1:11" ht="18" customHeight="1">
      <c r="A12" s="12" t="s">
        <v>15</v>
      </c>
      <c r="B12" s="22">
        <v>116</v>
      </c>
      <c r="C12" s="196">
        <f t="shared" si="1"/>
        <v>929.9952917890166</v>
      </c>
      <c r="D12" s="19">
        <f>B12*J1/62210*30/100</f>
        <v>71.14169426137276</v>
      </c>
      <c r="E12" s="20">
        <f t="shared" si="2"/>
        <v>139.3820177386272</v>
      </c>
      <c r="F12" s="84">
        <f t="shared" si="3"/>
        <v>4.566597</v>
      </c>
      <c r="G12" s="182">
        <f t="shared" si="0"/>
        <v>215.090309</v>
      </c>
      <c r="I12" s="126">
        <f>'Tüm Bloklar'!D482</f>
        <v>210.523712</v>
      </c>
      <c r="J12" s="126">
        <f>'Tüm Bloklar'!E482</f>
        <v>4.566597</v>
      </c>
      <c r="K12" s="126">
        <f>'Tüm Bloklar'!F482</f>
        <v>215.090309</v>
      </c>
    </row>
    <row r="13" spans="1:11" ht="18" customHeight="1">
      <c r="A13" s="12" t="s">
        <v>17</v>
      </c>
      <c r="B13" s="22">
        <v>116</v>
      </c>
      <c r="C13" s="196">
        <f t="shared" si="1"/>
        <v>1146.9941878307366</v>
      </c>
      <c r="D13" s="19">
        <f>B13*J1/62210*30/100</f>
        <v>71.14169426137276</v>
      </c>
      <c r="E13" s="20">
        <f t="shared" si="2"/>
        <v>171.9044877386272</v>
      </c>
      <c r="F13" s="84">
        <f t="shared" si="3"/>
        <v>4.566597</v>
      </c>
      <c r="G13" s="182">
        <f t="shared" si="0"/>
        <v>247.612779</v>
      </c>
      <c r="I13" s="126">
        <f>'Tüm Bloklar'!D483</f>
        <v>243.046182</v>
      </c>
      <c r="J13" s="126">
        <f>'Tüm Bloklar'!E483</f>
        <v>4.566597</v>
      </c>
      <c r="K13" s="126">
        <f>'Tüm Bloklar'!F483</f>
        <v>247.612779</v>
      </c>
    </row>
    <row r="14" spans="1:11" ht="18" customHeight="1">
      <c r="A14" s="12" t="s">
        <v>19</v>
      </c>
      <c r="B14" s="22">
        <v>116</v>
      </c>
      <c r="C14" s="196">
        <f t="shared" si="1"/>
        <v>1344.9931841298928</v>
      </c>
      <c r="D14" s="19">
        <f>B14*J1/62210*30/100</f>
        <v>71.14169426137276</v>
      </c>
      <c r="E14" s="20">
        <f t="shared" si="2"/>
        <v>201.57936873862724</v>
      </c>
      <c r="F14" s="84">
        <f t="shared" si="3"/>
        <v>4.566598</v>
      </c>
      <c r="G14" s="182">
        <f t="shared" si="0"/>
        <v>277.287661</v>
      </c>
      <c r="I14" s="126">
        <f>'Tüm Bloklar'!D484</f>
        <v>272.721063</v>
      </c>
      <c r="J14" s="126">
        <f>'Tüm Bloklar'!E484</f>
        <v>4.566598</v>
      </c>
      <c r="K14" s="126">
        <f>'Tüm Bloklar'!F484</f>
        <v>277.287661</v>
      </c>
    </row>
    <row r="15" spans="1:11" ht="18" customHeight="1">
      <c r="A15" s="12" t="s">
        <v>21</v>
      </c>
      <c r="B15" s="22">
        <v>116</v>
      </c>
      <c r="C15" s="196">
        <f t="shared" si="1"/>
        <v>989.9949930963807</v>
      </c>
      <c r="D15" s="19">
        <f>B15*J1/62210*30/100</f>
        <v>71.14169426137276</v>
      </c>
      <c r="E15" s="20">
        <f t="shared" si="2"/>
        <v>148.37440673862721</v>
      </c>
      <c r="F15" s="84">
        <f t="shared" si="3"/>
        <v>4.566597</v>
      </c>
      <c r="G15" s="182">
        <f t="shared" si="0"/>
        <v>224.082698</v>
      </c>
      <c r="I15" s="126">
        <f>'Tüm Bloklar'!D485</f>
        <v>219.516101</v>
      </c>
      <c r="J15" s="126">
        <f>'Tüm Bloklar'!E485</f>
        <v>4.566597</v>
      </c>
      <c r="K15" s="126">
        <f>'Tüm Bloklar'!F485</f>
        <v>224.082698</v>
      </c>
    </row>
    <row r="16" spans="1:11" ht="18" customHeight="1">
      <c r="A16" s="12" t="s">
        <v>23</v>
      </c>
      <c r="B16" s="22">
        <v>116</v>
      </c>
      <c r="C16" s="196">
        <f t="shared" si="1"/>
        <v>388.99802603544873</v>
      </c>
      <c r="D16" s="19">
        <f>B16*J1/62210*30/100</f>
        <v>71.14169426137276</v>
      </c>
      <c r="E16" s="20">
        <f t="shared" si="2"/>
        <v>58.30064973862723</v>
      </c>
      <c r="F16" s="84">
        <f t="shared" si="3"/>
        <v>4.566598</v>
      </c>
      <c r="G16" s="182">
        <f t="shared" si="0"/>
        <v>134.008942</v>
      </c>
      <c r="I16" s="126">
        <f>'Tüm Bloklar'!D486</f>
        <v>129.442344</v>
      </c>
      <c r="J16" s="126">
        <f>'Tüm Bloklar'!E486</f>
        <v>4.566598</v>
      </c>
      <c r="K16" s="126">
        <f>'Tüm Bloklar'!F486</f>
        <v>134.008942</v>
      </c>
    </row>
    <row r="17" spans="1:11" ht="18" customHeight="1">
      <c r="A17" s="12" t="s">
        <v>24</v>
      </c>
      <c r="B17" s="22">
        <v>116</v>
      </c>
      <c r="C17" s="196">
        <f t="shared" si="1"/>
        <v>1012.9948689227368</v>
      </c>
      <c r="D17" s="19">
        <f>B17*J1/62210*30/100</f>
        <v>71.14169426137276</v>
      </c>
      <c r="E17" s="20">
        <f t="shared" si="2"/>
        <v>151.82148773862724</v>
      </c>
      <c r="F17" s="84">
        <f t="shared" si="3"/>
        <v>4.566597</v>
      </c>
      <c r="G17" s="182">
        <f t="shared" si="0"/>
        <v>227.52977900000002</v>
      </c>
      <c r="I17" s="126">
        <f>'Tüm Bloklar'!D487</f>
        <v>222.963182</v>
      </c>
      <c r="J17" s="126">
        <f>'Tüm Bloklar'!E487</f>
        <v>4.566597</v>
      </c>
      <c r="K17" s="126">
        <f>'Tüm Bloklar'!F487</f>
        <v>227.529779</v>
      </c>
    </row>
    <row r="18" spans="1:11" ht="18" customHeight="1">
      <c r="A18" s="12" t="s">
        <v>25</v>
      </c>
      <c r="B18" s="22">
        <v>116</v>
      </c>
      <c r="C18" s="196">
        <f t="shared" si="1"/>
        <v>922.9953336423807</v>
      </c>
      <c r="D18" s="19">
        <f>B18*J1/62210*30/100</f>
        <v>71.14169426137276</v>
      </c>
      <c r="E18" s="20">
        <f t="shared" si="2"/>
        <v>138.33290673862723</v>
      </c>
      <c r="F18" s="84">
        <f t="shared" si="3"/>
        <v>4.566597</v>
      </c>
      <c r="G18" s="182">
        <f t="shared" si="0"/>
        <v>214.041198</v>
      </c>
      <c r="I18" s="126">
        <f>'Tüm Bloklar'!D488</f>
        <v>209.474601</v>
      </c>
      <c r="J18" s="126">
        <f>'Tüm Bloklar'!E488</f>
        <v>4.566597</v>
      </c>
      <c r="K18" s="126">
        <f>'Tüm Bloklar'!F488</f>
        <v>214.041198</v>
      </c>
    </row>
    <row r="19" spans="1:11" ht="18" customHeight="1">
      <c r="A19" s="12" t="s">
        <v>26</v>
      </c>
      <c r="B19" s="22">
        <v>116</v>
      </c>
      <c r="C19" s="196">
        <f t="shared" si="1"/>
        <v>943.9952147545648</v>
      </c>
      <c r="D19" s="19">
        <f>B19*J1/62210*30/100</f>
        <v>71.14169426137276</v>
      </c>
      <c r="E19" s="20">
        <f t="shared" si="2"/>
        <v>141.48024073862723</v>
      </c>
      <c r="F19" s="84">
        <f t="shared" si="3"/>
        <v>4.566598</v>
      </c>
      <c r="G19" s="182">
        <f t="shared" si="0"/>
        <v>217.188533</v>
      </c>
      <c r="I19" s="126">
        <f>'Tüm Bloklar'!D489</f>
        <v>212.621935</v>
      </c>
      <c r="J19" s="126">
        <f>'Tüm Bloklar'!E489</f>
        <v>4.566598</v>
      </c>
      <c r="K19" s="126">
        <f>'Tüm Bloklar'!F489</f>
        <v>217.18853300000004</v>
      </c>
    </row>
    <row r="20" spans="1:11" ht="18" customHeight="1">
      <c r="A20" s="12" t="s">
        <v>28</v>
      </c>
      <c r="B20" s="22">
        <v>116</v>
      </c>
      <c r="C20" s="196">
        <f t="shared" si="1"/>
        <v>1358.2701192849086</v>
      </c>
      <c r="D20" s="19">
        <f>B20*J1/62210*30/100</f>
        <v>71.14169426137276</v>
      </c>
      <c r="E20" s="20">
        <f t="shared" si="2"/>
        <v>203.5692347386272</v>
      </c>
      <c r="F20" s="84">
        <f t="shared" si="3"/>
        <v>4.566597</v>
      </c>
      <c r="G20" s="182">
        <f t="shared" si="0"/>
        <v>279.27752599999997</v>
      </c>
      <c r="I20" s="126">
        <f>'Tüm Bloklar'!D490</f>
        <v>274.71092899999996</v>
      </c>
      <c r="J20" s="126">
        <f>'Tüm Bloklar'!E490</f>
        <v>4.566597</v>
      </c>
      <c r="K20" s="126">
        <f>'Tüm Bloklar'!F490</f>
        <v>279.27752599999997</v>
      </c>
    </row>
    <row r="21" spans="1:11" ht="18" customHeight="1">
      <c r="A21" s="12" t="s">
        <v>29</v>
      </c>
      <c r="B21" s="22">
        <v>116</v>
      </c>
      <c r="C21" s="196">
        <f t="shared" si="1"/>
        <v>1365.9930785866288</v>
      </c>
      <c r="D21" s="19">
        <f>B21*J1/62210*30/100</f>
        <v>71.14169426137276</v>
      </c>
      <c r="E21" s="20">
        <f t="shared" si="2"/>
        <v>204.72670473862723</v>
      </c>
      <c r="F21" s="84">
        <f t="shared" si="3"/>
        <v>4.566597</v>
      </c>
      <c r="G21" s="182">
        <f t="shared" si="0"/>
        <v>280.434996</v>
      </c>
      <c r="I21" s="126">
        <f>'Tüm Bloklar'!D491</f>
        <v>275.868399</v>
      </c>
      <c r="J21" s="126">
        <f>'Tüm Bloklar'!E491</f>
        <v>4.566597</v>
      </c>
      <c r="K21" s="126">
        <f>'Tüm Bloklar'!F491</f>
        <v>280.434996</v>
      </c>
    </row>
    <row r="22" spans="1:11" ht="18" customHeight="1">
      <c r="A22" s="12" t="s">
        <v>30</v>
      </c>
      <c r="B22" s="22">
        <v>116</v>
      </c>
      <c r="C22" s="196">
        <f t="shared" si="1"/>
        <v>490.9975162562847</v>
      </c>
      <c r="D22" s="19">
        <f>B22*J1/62210*30/100</f>
        <v>71.14169426137276</v>
      </c>
      <c r="E22" s="20">
        <f t="shared" si="2"/>
        <v>73.58771073862722</v>
      </c>
      <c r="F22" s="84">
        <f t="shared" si="3"/>
        <v>4.566598</v>
      </c>
      <c r="G22" s="182">
        <f t="shared" si="0"/>
        <v>149.29600299999998</v>
      </c>
      <c r="I22" s="126">
        <f>'Tüm Bloklar'!D492</f>
        <v>144.72940499999999</v>
      </c>
      <c r="J22" s="126">
        <f>'Tüm Bloklar'!E492</f>
        <v>4.566598</v>
      </c>
      <c r="K22" s="126">
        <f>'Tüm Bloklar'!F492</f>
        <v>149.29600299999998</v>
      </c>
    </row>
    <row r="23" spans="1:11" ht="18" customHeight="1">
      <c r="A23" s="12" t="s">
        <v>31</v>
      </c>
      <c r="B23" s="22">
        <v>116</v>
      </c>
      <c r="C23" s="196">
        <f t="shared" si="1"/>
        <v>1585.0189720434926</v>
      </c>
      <c r="D23" s="19">
        <f>B23*J1/62210*30/100</f>
        <v>71.14169426137276</v>
      </c>
      <c r="E23" s="20">
        <f t="shared" si="2"/>
        <v>237.55296873862721</v>
      </c>
      <c r="F23" s="84">
        <f t="shared" si="3"/>
        <v>4.566597</v>
      </c>
      <c r="G23" s="182">
        <f t="shared" si="0"/>
        <v>313.26126</v>
      </c>
      <c r="I23" s="126">
        <f>'Tüm Bloklar'!D493</f>
        <v>308.694663</v>
      </c>
      <c r="J23" s="126">
        <f>'Tüm Bloklar'!E493</f>
        <v>4.566597</v>
      </c>
      <c r="K23" s="126">
        <f>'Tüm Bloklar'!F493</f>
        <v>313.26126</v>
      </c>
    </row>
    <row r="24" spans="1:11" ht="18" customHeight="1">
      <c r="A24" s="12" t="s">
        <v>33</v>
      </c>
      <c r="B24" s="22">
        <v>116</v>
      </c>
      <c r="C24" s="196">
        <f t="shared" si="1"/>
        <v>1472.9925389122047</v>
      </c>
      <c r="D24" s="19">
        <f>B24*J1/62210*30/100</f>
        <v>71.14169426137276</v>
      </c>
      <c r="E24" s="20">
        <f t="shared" si="2"/>
        <v>220.76313073862724</v>
      </c>
      <c r="F24" s="84">
        <f t="shared" si="3"/>
        <v>4.566597</v>
      </c>
      <c r="G24" s="182">
        <f t="shared" si="0"/>
        <v>296.471422</v>
      </c>
      <c r="I24" s="126">
        <f>'Tüm Bloklar'!D494</f>
        <v>291.904825</v>
      </c>
      <c r="J24" s="126">
        <f>'Tüm Bloklar'!E494</f>
        <v>4.566597</v>
      </c>
      <c r="K24" s="126">
        <f>'Tüm Bloklar'!F494</f>
        <v>296.47142199999996</v>
      </c>
    </row>
    <row r="25" spans="1:11" ht="18" customHeight="1">
      <c r="A25" s="12" t="s">
        <v>35</v>
      </c>
      <c r="B25" s="22">
        <v>116</v>
      </c>
      <c r="C25" s="196">
        <f t="shared" si="1"/>
        <v>953.9951749808729</v>
      </c>
      <c r="D25" s="19">
        <f>B25*J1/62210*30/100</f>
        <v>71.14169426137276</v>
      </c>
      <c r="E25" s="20">
        <f t="shared" si="2"/>
        <v>142.97897373862725</v>
      </c>
      <c r="F25" s="84">
        <f t="shared" si="3"/>
        <v>4.566598</v>
      </c>
      <c r="G25" s="182">
        <f t="shared" si="0"/>
        <v>218.68726600000002</v>
      </c>
      <c r="I25" s="126">
        <f>'Tüm Bloklar'!D495</f>
        <v>214.12066800000002</v>
      </c>
      <c r="J25" s="126">
        <f>'Tüm Bloklar'!E495</f>
        <v>4.566598</v>
      </c>
      <c r="K25" s="126">
        <f>'Tüm Bloklar'!F495</f>
        <v>218.687266</v>
      </c>
    </row>
    <row r="26" spans="1:11" ht="18" customHeight="1">
      <c r="A26" s="12" t="s">
        <v>36</v>
      </c>
      <c r="B26" s="22">
        <v>116</v>
      </c>
      <c r="C26" s="196">
        <f t="shared" si="1"/>
        <v>495.99748636102476</v>
      </c>
      <c r="D26" s="19">
        <f>B26*J1/62210*30/100</f>
        <v>71.14169426137276</v>
      </c>
      <c r="E26" s="20">
        <f t="shared" si="2"/>
        <v>74.33707573862723</v>
      </c>
      <c r="F26" s="84">
        <f t="shared" si="3"/>
        <v>4.566597</v>
      </c>
      <c r="G26" s="182">
        <f t="shared" si="0"/>
        <v>150.045367</v>
      </c>
      <c r="I26" s="126">
        <f>'Tüm Bloklar'!D496</f>
        <v>145.47877</v>
      </c>
      <c r="J26" s="126">
        <f>'Tüm Bloklar'!E496</f>
        <v>4.566597</v>
      </c>
      <c r="K26" s="126">
        <f>'Tüm Bloklar'!F496</f>
        <v>150.045367</v>
      </c>
    </row>
    <row r="27" spans="1:11" ht="18" customHeight="1">
      <c r="A27" s="12" t="s">
        <v>38</v>
      </c>
      <c r="B27" s="22">
        <v>116</v>
      </c>
      <c r="C27" s="196">
        <f t="shared" si="1"/>
        <v>1169.9940703293687</v>
      </c>
      <c r="D27" s="19">
        <f>B27*J1/62210*30/100</f>
        <v>71.14169426137276</v>
      </c>
      <c r="E27" s="20">
        <f t="shared" si="2"/>
        <v>175.35156973862723</v>
      </c>
      <c r="F27" s="84">
        <f t="shared" si="3"/>
        <v>4.566597</v>
      </c>
      <c r="G27" s="182">
        <f t="shared" si="0"/>
        <v>251.059861</v>
      </c>
      <c r="I27" s="126">
        <f>'Tüm Bloklar'!D497</f>
        <v>246.493264</v>
      </c>
      <c r="J27" s="126">
        <f>'Tüm Bloklar'!E497</f>
        <v>4.566597</v>
      </c>
      <c r="K27" s="126">
        <f>'Tüm Bloklar'!F497</f>
        <v>251.059861</v>
      </c>
    </row>
    <row r="28" spans="1:11" ht="18" customHeight="1">
      <c r="A28" s="12" t="s">
        <v>40</v>
      </c>
      <c r="B28" s="22">
        <v>116</v>
      </c>
      <c r="C28" s="196">
        <f t="shared" si="1"/>
        <v>1461.9925980095006</v>
      </c>
      <c r="D28" s="19">
        <f>B28*J1/62210*30/100</f>
        <v>71.14169426137276</v>
      </c>
      <c r="E28" s="20">
        <f t="shared" si="2"/>
        <v>219.1145267386272</v>
      </c>
      <c r="F28" s="84">
        <f t="shared" si="3"/>
        <v>4.566598</v>
      </c>
      <c r="G28" s="182">
        <f t="shared" si="0"/>
        <v>294.822819</v>
      </c>
      <c r="I28" s="126">
        <f>'Tüm Bloklar'!D498</f>
        <v>290.256221</v>
      </c>
      <c r="J28" s="126">
        <f>'Tüm Bloklar'!E498</f>
        <v>4.566598</v>
      </c>
      <c r="K28" s="126">
        <f>'Tüm Bloklar'!F498</f>
        <v>294.822819</v>
      </c>
    </row>
    <row r="29" spans="1:11" ht="18" customHeight="1">
      <c r="A29" s="12" t="s">
        <v>41</v>
      </c>
      <c r="B29" s="22">
        <v>116</v>
      </c>
      <c r="C29" s="196">
        <f t="shared" si="1"/>
        <v>1406.9928801514286</v>
      </c>
      <c r="D29" s="19">
        <f>B29*J1/62210*30/100</f>
        <v>71.14169426137276</v>
      </c>
      <c r="E29" s="20">
        <f t="shared" si="2"/>
        <v>210.8715047386272</v>
      </c>
      <c r="F29" s="84">
        <f t="shared" si="3"/>
        <v>4.566597</v>
      </c>
      <c r="G29" s="182">
        <f t="shared" si="0"/>
        <v>286.579796</v>
      </c>
      <c r="I29" s="126">
        <f>'Tüm Bloklar'!D499</f>
        <v>282.013199</v>
      </c>
      <c r="J29" s="126">
        <f>'Tüm Bloklar'!E499</f>
        <v>4.566597</v>
      </c>
      <c r="K29" s="126">
        <f>'Tüm Bloklar'!F499</f>
        <v>286.579796</v>
      </c>
    </row>
    <row r="30" spans="1:11" ht="18" customHeight="1">
      <c r="A30" s="12" t="s">
        <v>43</v>
      </c>
      <c r="B30" s="22">
        <v>116</v>
      </c>
      <c r="C30" s="196">
        <f t="shared" si="1"/>
        <v>1221.9938061245969</v>
      </c>
      <c r="D30" s="19">
        <f>B30*J1/62210*30/100</f>
        <v>71.14169426137276</v>
      </c>
      <c r="E30" s="20">
        <f t="shared" si="2"/>
        <v>183.14497273862725</v>
      </c>
      <c r="F30" s="84">
        <f t="shared" si="3"/>
        <v>4.566597</v>
      </c>
      <c r="G30" s="182">
        <f t="shared" si="0"/>
        <v>258.853264</v>
      </c>
      <c r="I30" s="126">
        <f>'Tüm Bloklar'!D500</f>
        <v>254.286667</v>
      </c>
      <c r="J30" s="126">
        <f>'Tüm Bloklar'!E500</f>
        <v>4.566597</v>
      </c>
      <c r="K30" s="126">
        <f>'Tüm Bloklar'!F500</f>
        <v>258.85326399999997</v>
      </c>
    </row>
    <row r="31" spans="1:11" ht="18" customHeight="1">
      <c r="A31" s="12" t="s">
        <v>45</v>
      </c>
      <c r="B31" s="22">
        <v>116</v>
      </c>
      <c r="C31" s="196">
        <f t="shared" si="1"/>
        <v>757.7691625495409</v>
      </c>
      <c r="D31" s="19">
        <f>B31*J1/62210*30/100</f>
        <v>71.14169426137276</v>
      </c>
      <c r="E31" s="20">
        <f t="shared" si="2"/>
        <v>113.56981673862724</v>
      </c>
      <c r="F31" s="84">
        <f t="shared" si="3"/>
        <v>4.566598</v>
      </c>
      <c r="G31" s="182">
        <f t="shared" si="0"/>
        <v>189.278109</v>
      </c>
      <c r="I31" s="126">
        <f>'Tüm Bloklar'!D501</f>
        <v>184.711511</v>
      </c>
      <c r="J31" s="126">
        <f>'Tüm Bloklar'!E501</f>
        <v>4.566598</v>
      </c>
      <c r="K31" s="126">
        <f>'Tüm Bloklar'!F501</f>
        <v>189.278109</v>
      </c>
    </row>
    <row r="32" spans="1:11" ht="18" customHeight="1">
      <c r="A32" s="12" t="s">
        <v>46</v>
      </c>
      <c r="B32" s="22">
        <v>116</v>
      </c>
      <c r="C32" s="196">
        <f t="shared" si="1"/>
        <v>1671.9915359045847</v>
      </c>
      <c r="D32" s="19">
        <f>B32*J1/62210*30/100</f>
        <v>71.14169426137276</v>
      </c>
      <c r="E32" s="20">
        <f t="shared" si="2"/>
        <v>250.58788573862722</v>
      </c>
      <c r="F32" s="84">
        <f t="shared" si="3"/>
        <v>4.566597</v>
      </c>
      <c r="G32" s="182">
        <f t="shared" si="0"/>
        <v>326.296177</v>
      </c>
      <c r="I32" s="126">
        <f>'Tüm Bloklar'!D502</f>
        <v>321.72958</v>
      </c>
      <c r="J32" s="126">
        <f>'Tüm Bloklar'!E502</f>
        <v>4.566597</v>
      </c>
      <c r="K32" s="126">
        <f>'Tüm Bloklar'!F502</f>
        <v>326.296177</v>
      </c>
    </row>
    <row r="33" spans="1:11" ht="18" customHeight="1">
      <c r="A33" s="12" t="s">
        <v>47</v>
      </c>
      <c r="B33" s="22">
        <v>116</v>
      </c>
      <c r="C33" s="196">
        <f t="shared" si="1"/>
        <v>401.99796165232476</v>
      </c>
      <c r="D33" s="19">
        <f>B33*J1/62210*30/100</f>
        <v>71.14169426137276</v>
      </c>
      <c r="E33" s="20">
        <f t="shared" si="2"/>
        <v>60.24900073862723</v>
      </c>
      <c r="F33" s="84">
        <f t="shared" si="3"/>
        <v>4.566598</v>
      </c>
      <c r="G33" s="182">
        <f t="shared" si="0"/>
        <v>135.957293</v>
      </c>
      <c r="I33" s="126">
        <f>'Tüm Bloklar'!D503</f>
        <v>131.390695</v>
      </c>
      <c r="J33" s="126">
        <f>'Tüm Bloklar'!E503</f>
        <v>4.566598</v>
      </c>
      <c r="K33" s="126">
        <f>'Tüm Bloklar'!F503</f>
        <v>135.957293</v>
      </c>
    </row>
    <row r="34" spans="1:11" ht="18" customHeight="1">
      <c r="A34" s="12" t="s">
        <v>49</v>
      </c>
      <c r="B34" s="22">
        <v>116</v>
      </c>
      <c r="C34" s="196">
        <f t="shared" si="1"/>
        <v>755.9961653371648</v>
      </c>
      <c r="D34" s="19">
        <f>B34*J1/62210*30/100</f>
        <v>71.14169426137276</v>
      </c>
      <c r="E34" s="20">
        <f t="shared" si="2"/>
        <v>113.30409073862724</v>
      </c>
      <c r="F34" s="84">
        <f t="shared" si="3"/>
        <v>4.566597</v>
      </c>
      <c r="G34" s="182">
        <f t="shared" si="0"/>
        <v>189.012382</v>
      </c>
      <c r="I34" s="126">
        <f>'Tüm Bloklar'!D504</f>
        <v>184.445785</v>
      </c>
      <c r="J34" s="126">
        <f>'Tüm Bloklar'!E504</f>
        <v>4.566597</v>
      </c>
      <c r="K34" s="126">
        <f>'Tüm Bloklar'!F504</f>
        <v>189.012382</v>
      </c>
    </row>
    <row r="35" spans="1:11" ht="18" customHeight="1">
      <c r="A35" s="12" t="s">
        <v>51</v>
      </c>
      <c r="B35" s="22">
        <v>116</v>
      </c>
      <c r="C35" s="196">
        <f t="shared" si="1"/>
        <v>1264.9935890590168</v>
      </c>
      <c r="D35" s="19">
        <f>B35*J1/62210*30/100</f>
        <v>71.14169426137276</v>
      </c>
      <c r="E35" s="20">
        <f t="shared" si="2"/>
        <v>189.58951773862725</v>
      </c>
      <c r="F35" s="84">
        <f t="shared" si="3"/>
        <v>4.566597</v>
      </c>
      <c r="G35" s="182">
        <f t="shared" si="0"/>
        <v>265.29780900000003</v>
      </c>
      <c r="I35" s="126">
        <f>'Tüm Bloklar'!D505</f>
        <v>260.731212</v>
      </c>
      <c r="J35" s="126">
        <f>'Tüm Bloklar'!E505</f>
        <v>4.566597</v>
      </c>
      <c r="K35" s="126">
        <f>'Tüm Bloklar'!F505</f>
        <v>265.29780900000003</v>
      </c>
    </row>
    <row r="36" spans="1:11" ht="18" customHeight="1">
      <c r="A36" s="12" t="s">
        <v>52</v>
      </c>
      <c r="B36" s="22">
        <v>116</v>
      </c>
      <c r="C36" s="196">
        <f t="shared" si="1"/>
        <v>1027.9947992537845</v>
      </c>
      <c r="D36" s="19">
        <f>B36*J1/62210*30/100</f>
        <v>71.14169426137276</v>
      </c>
      <c r="E36" s="20">
        <f t="shared" si="2"/>
        <v>154.0695857386272</v>
      </c>
      <c r="F36" s="84">
        <f t="shared" si="3"/>
        <v>4.566598</v>
      </c>
      <c r="G36" s="182">
        <f t="shared" si="0"/>
        <v>229.777878</v>
      </c>
      <c r="I36" s="126">
        <f>'Tüm Bloklar'!D506</f>
        <v>225.21128</v>
      </c>
      <c r="J36" s="126">
        <f>'Tüm Bloklar'!E506</f>
        <v>4.566598</v>
      </c>
      <c r="K36" s="126">
        <f>'Tüm Bloklar'!F506</f>
        <v>229.777878</v>
      </c>
    </row>
    <row r="37" spans="1:11" ht="18" customHeight="1">
      <c r="A37" s="12" t="s">
        <v>54</v>
      </c>
      <c r="B37" s="22">
        <v>116</v>
      </c>
      <c r="C37" s="196">
        <f t="shared" si="1"/>
        <v>2384.987920051281</v>
      </c>
      <c r="D37" s="19">
        <f>B37*J1/62210*30/100</f>
        <v>71.14169426137276</v>
      </c>
      <c r="E37" s="20">
        <f t="shared" si="2"/>
        <v>357.44743173862724</v>
      </c>
      <c r="F37" s="84">
        <f t="shared" si="3"/>
        <v>4.566597</v>
      </c>
      <c r="G37" s="182">
        <f t="shared" si="0"/>
        <v>433.155723</v>
      </c>
      <c r="I37" s="126">
        <f>'Tüm Bloklar'!D507</f>
        <v>428.589126</v>
      </c>
      <c r="J37" s="126">
        <f>'Tüm Bloklar'!E507</f>
        <v>4.566597</v>
      </c>
      <c r="K37" s="126">
        <f>'Tüm Bloklar'!F507</f>
        <v>433.155723</v>
      </c>
    </row>
    <row r="38" spans="1:11" ht="18" customHeight="1">
      <c r="A38" s="12" t="s">
        <v>56</v>
      </c>
      <c r="B38" s="22">
        <v>116</v>
      </c>
      <c r="C38" s="196">
        <f t="shared" si="1"/>
        <v>1305.9933839515406</v>
      </c>
      <c r="D38" s="19">
        <f>B38*J1/62210*30/100</f>
        <v>71.14169426137276</v>
      </c>
      <c r="E38" s="20">
        <f t="shared" si="2"/>
        <v>195.73431673862723</v>
      </c>
      <c r="F38" s="84">
        <f t="shared" si="3"/>
        <v>4.566597</v>
      </c>
      <c r="G38" s="182">
        <f t="shared" si="0"/>
        <v>271.442608</v>
      </c>
      <c r="I38" s="126">
        <f>'Tüm Bloklar'!D508</f>
        <v>266.876011</v>
      </c>
      <c r="J38" s="126">
        <f>'Tüm Bloklar'!E508</f>
        <v>4.566597</v>
      </c>
      <c r="K38" s="126">
        <f>'Tüm Bloklar'!F508</f>
        <v>271.442608</v>
      </c>
    </row>
    <row r="39" spans="1:11" ht="18" customHeight="1" thickBot="1">
      <c r="A39" s="23" t="s">
        <v>57</v>
      </c>
      <c r="B39" s="24">
        <v>116</v>
      </c>
      <c r="C39" s="196">
        <f t="shared" si="1"/>
        <v>1564.9920822512847</v>
      </c>
      <c r="D39" s="19">
        <f>B39*J1/62210*30/100</f>
        <v>71.14169426137276</v>
      </c>
      <c r="E39" s="50">
        <f t="shared" si="2"/>
        <v>234.5514607386272</v>
      </c>
      <c r="F39" s="84">
        <f t="shared" si="3"/>
        <v>4.566598</v>
      </c>
      <c r="G39" s="187">
        <f t="shared" si="0"/>
        <v>310.259753</v>
      </c>
      <c r="I39" s="126">
        <f>'Tüm Bloklar'!D509</f>
        <v>305.693155</v>
      </c>
      <c r="J39" s="126">
        <f>'Tüm Bloklar'!E509</f>
        <v>4.566598</v>
      </c>
      <c r="K39" s="126">
        <f>'Tüm Bloklar'!F509</f>
        <v>310.259753</v>
      </c>
    </row>
    <row r="40" spans="1:11" ht="18" customHeight="1" thickBot="1">
      <c r="A40" s="296" t="s">
        <v>531</v>
      </c>
      <c r="B40" s="296"/>
      <c r="C40" s="85">
        <f>SUM(C4:C39)</f>
        <v>41394.002357562815</v>
      </c>
      <c r="D40" s="86">
        <f>SUM(D4:D39)</f>
        <v>2486.2795563414243</v>
      </c>
      <c r="E40" s="86">
        <f>SUM(E4:E39)</f>
        <v>6203.880408658577</v>
      </c>
      <c r="F40" s="86">
        <f>SUM(F4:F39)</f>
        <v>164.397505</v>
      </c>
      <c r="G40" s="194">
        <f>SUM(G4:G39)</f>
        <v>8854.55747</v>
      </c>
      <c r="I40" s="28">
        <f>SUM(I4:I39)</f>
        <v>8690.159965</v>
      </c>
      <c r="J40" s="28">
        <f>SUM(J4:J39)</f>
        <v>164.397505</v>
      </c>
      <c r="K40" s="28">
        <f>SUM(K4:K39)</f>
        <v>8854.55747</v>
      </c>
    </row>
    <row r="42" spans="4:7" ht="15.75" customHeight="1" hidden="1">
      <c r="D42" s="254" t="s">
        <v>524</v>
      </c>
      <c r="E42" s="259" t="s">
        <v>525</v>
      </c>
      <c r="F42" s="236" t="s">
        <v>526</v>
      </c>
      <c r="G42" s="34"/>
    </row>
    <row r="43" spans="4:7" ht="15.75" customHeight="1" hidden="1" thickBot="1">
      <c r="D43" s="255"/>
      <c r="E43" s="260"/>
      <c r="F43" s="237"/>
      <c r="G43" s="34"/>
    </row>
    <row r="44" spans="1:7" ht="15.75" hidden="1">
      <c r="A44" s="290" t="s">
        <v>532</v>
      </c>
      <c r="B44" s="291"/>
      <c r="C44" s="292"/>
      <c r="D44" s="37">
        <f>SUM(G5+G6)</f>
        <v>407.964652</v>
      </c>
      <c r="E44" s="38">
        <v>2</v>
      </c>
      <c r="F44" s="35">
        <f>D44/E44</f>
        <v>203.982326</v>
      </c>
      <c r="G44" s="33"/>
    </row>
    <row r="45" spans="1:7" ht="16.5" hidden="1" thickBot="1">
      <c r="A45" s="293" t="s">
        <v>528</v>
      </c>
      <c r="B45" s="294"/>
      <c r="C45" s="295"/>
      <c r="D45" s="46">
        <f>G40-D44</f>
        <v>8446.592818</v>
      </c>
      <c r="E45" s="47">
        <v>34</v>
      </c>
      <c r="F45" s="46">
        <f>D45/E45</f>
        <v>248.42920052941173</v>
      </c>
      <c r="G45" s="33"/>
    </row>
    <row r="46" spans="2:6" ht="16.5" hidden="1" thickBot="1">
      <c r="B46" s="251"/>
      <c r="C46" s="251"/>
      <c r="D46" s="48">
        <f>SUM(D41:D45)</f>
        <v>8854.55747</v>
      </c>
      <c r="E46" s="48">
        <f>SUM(E41:E45)</f>
        <v>36</v>
      </c>
      <c r="F46" s="48">
        <f>D46/E46</f>
        <v>245.95992972222223</v>
      </c>
    </row>
    <row r="47" ht="12.75" hidden="1"/>
    <row r="48" ht="12.75" hidden="1"/>
    <row r="49" ht="12.75" hidden="1"/>
    <row r="51" ht="12.75">
      <c r="C51" s="220"/>
    </row>
  </sheetData>
  <sheetProtection/>
  <mergeCells count="13">
    <mergeCell ref="B46:C46"/>
    <mergeCell ref="A40:B40"/>
    <mergeCell ref="D42:D43"/>
    <mergeCell ref="E42:E43"/>
    <mergeCell ref="F42:F43"/>
    <mergeCell ref="A44:C44"/>
    <mergeCell ref="A45:C45"/>
    <mergeCell ref="I2:I3"/>
    <mergeCell ref="J2:J3"/>
    <mergeCell ref="K2:K3"/>
    <mergeCell ref="A1:G1"/>
    <mergeCell ref="A2:A3"/>
    <mergeCell ref="C2:C3"/>
  </mergeCells>
  <printOptions/>
  <pageMargins left="0.7" right="0.13" top="0.17" bottom="0.24" header="0.12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fazli</cp:lastModifiedBy>
  <cp:lastPrinted>2015-02-03T15:59:20Z</cp:lastPrinted>
  <dcterms:created xsi:type="dcterms:W3CDTF">2015-02-05T12:52:19Z</dcterms:created>
  <dcterms:modified xsi:type="dcterms:W3CDTF">2015-02-05T13:08:43Z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