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firstSheet="1" activeTab="1"/>
  </bookViews>
  <sheets>
    <sheet name="Tüm Bloklar" sheetId="1" state="hidden" r:id="rId1"/>
    <sheet name="Maviçam" sheetId="2" r:id="rId2"/>
    <sheet name="Kızılçam" sheetId="3" r:id="rId3"/>
    <sheet name="Fıstıkçam" sheetId="4" r:id="rId4"/>
    <sheet name="Karaçam" sheetId="5" r:id="rId5"/>
    <sheet name="Beyazçam" sheetId="6" r:id="rId6"/>
    <sheet name="Köknar" sheetId="7" r:id="rId7"/>
    <sheet name="Ladin" sheetId="8" r:id="rId8"/>
    <sheet name="Sedir" sheetId="9" r:id="rId9"/>
    <sheet name="Sarıçam" sheetId="10" r:id="rId10"/>
    <sheet name="Sağlama Sayfası " sheetId="11" state="hidden" r:id="rId11"/>
  </sheets>
  <definedNames>
    <definedName name="_xlnm.Print_Area" localSheetId="3">'Fıstıkçam'!$A$1:$G$104</definedName>
    <definedName name="_xlnm.Print_Area" localSheetId="2">'Kızılçam'!$A$1:$G$104</definedName>
  </definedNames>
  <calcPr fullCalcOnLoad="1"/>
</workbook>
</file>

<file path=xl/sharedStrings.xml><?xml version="1.0" encoding="utf-8"?>
<sst xmlns="http://schemas.openxmlformats.org/spreadsheetml/2006/main" count="2287" uniqueCount="680">
  <si>
    <t>Kullanıcı Adı</t>
  </si>
  <si>
    <t>m²</t>
  </si>
  <si>
    <t>Isınma Bedeli</t>
  </si>
  <si>
    <t>Hizmet Bedeli</t>
  </si>
  <si>
    <t>Ödenecek Toplam Tutar</t>
  </si>
  <si>
    <t>1</t>
  </si>
  <si>
    <t>İBRAHİM EKER</t>
  </si>
  <si>
    <t>MAVİÇAM</t>
  </si>
  <si>
    <t>2</t>
  </si>
  <si>
    <t>RİYAT TEKGÖZ</t>
  </si>
  <si>
    <t>3</t>
  </si>
  <si>
    <t>HÜBER HAÇANYAN</t>
  </si>
  <si>
    <t>4</t>
  </si>
  <si>
    <t>MEHMET MAZMANOĞLU</t>
  </si>
  <si>
    <t>5</t>
  </si>
  <si>
    <t>SEMA AYSAN</t>
  </si>
  <si>
    <t>6</t>
  </si>
  <si>
    <t>MAVİÇAM-6</t>
  </si>
  <si>
    <t>7</t>
  </si>
  <si>
    <t>MAVİÇAM-7</t>
  </si>
  <si>
    <t>8</t>
  </si>
  <si>
    <t>A.KEMAL ÖZKAN</t>
  </si>
  <si>
    <t>9</t>
  </si>
  <si>
    <t>MEHTAP BİNGÜL</t>
  </si>
  <si>
    <t>10</t>
  </si>
  <si>
    <t>MURAT HAKAN DİLEK</t>
  </si>
  <si>
    <t>11</t>
  </si>
  <si>
    <t>YUNUS EMRE ÇALIK</t>
  </si>
  <si>
    <t>12</t>
  </si>
  <si>
    <t>GÜNCEL GÜNDAY</t>
  </si>
  <si>
    <t>13</t>
  </si>
  <si>
    <t>FERİDUN ŞEN</t>
  </si>
  <si>
    <t>14</t>
  </si>
  <si>
    <t>MERAL ÇAKAR</t>
  </si>
  <si>
    <t>15</t>
  </si>
  <si>
    <t>ZEKİYE ÖZEL</t>
  </si>
  <si>
    <t>16</t>
  </si>
  <si>
    <t>A.GÖNÜL MAZLUMOĞLU</t>
  </si>
  <si>
    <t>17</t>
  </si>
  <si>
    <t>HALİL UYSAL</t>
  </si>
  <si>
    <t>18</t>
  </si>
  <si>
    <t>İSMAİL ERCAN ŞEKER</t>
  </si>
  <si>
    <t>19</t>
  </si>
  <si>
    <t>AYŞE CAN TARIM</t>
  </si>
  <si>
    <t>20</t>
  </si>
  <si>
    <t>ATAKAN TİTİZ</t>
  </si>
  <si>
    <t>21</t>
  </si>
  <si>
    <t>SUAVİ ÜRKMEZER</t>
  </si>
  <si>
    <t>22</t>
  </si>
  <si>
    <t>YASİN GÖKÇE ÖZTÜRK</t>
  </si>
  <si>
    <t>23</t>
  </si>
  <si>
    <t>KAAN TISOĞLU</t>
  </si>
  <si>
    <t>24</t>
  </si>
  <si>
    <t>CEM GÖKTÜRK</t>
  </si>
  <si>
    <t>25</t>
  </si>
  <si>
    <t>SELİM UĞUR BİLGİN</t>
  </si>
  <si>
    <t>26</t>
  </si>
  <si>
    <t>ULAŞ AYDIN</t>
  </si>
  <si>
    <t>27</t>
  </si>
  <si>
    <t>LALE KUYUCU AZAK</t>
  </si>
  <si>
    <t>28</t>
  </si>
  <si>
    <t>NEVİN ÖZERTAN</t>
  </si>
  <si>
    <t>29</t>
  </si>
  <si>
    <t>AYŞE BOSTANCI</t>
  </si>
  <si>
    <t>30</t>
  </si>
  <si>
    <t>HASAN UFUK DİNÇ</t>
  </si>
  <si>
    <t>31</t>
  </si>
  <si>
    <t>MERVE ALTAY</t>
  </si>
  <si>
    <t>32</t>
  </si>
  <si>
    <t>MÜGE AKKAN</t>
  </si>
  <si>
    <t>33</t>
  </si>
  <si>
    <t>HASAN SEYHAN</t>
  </si>
  <si>
    <t>34</t>
  </si>
  <si>
    <t>UĞUR DENİZ ÜNLÜAKIN</t>
  </si>
  <si>
    <t>35</t>
  </si>
  <si>
    <t>EMRİYE ELMAS</t>
  </si>
  <si>
    <t>36</t>
  </si>
  <si>
    <t>AYTOLAN SAĞRA</t>
  </si>
  <si>
    <t>37</t>
  </si>
  <si>
    <t>ÖMER EMRE KAYNAK</t>
  </si>
  <si>
    <t>38</t>
  </si>
  <si>
    <t>SİNAN KARAKOÇ</t>
  </si>
  <si>
    <t>39</t>
  </si>
  <si>
    <t>ATAKAN YÜKSEL</t>
  </si>
  <si>
    <t>40</t>
  </si>
  <si>
    <t>HAKAN PAMİR</t>
  </si>
  <si>
    <t>41</t>
  </si>
  <si>
    <t>NİLGÜN TANILKAN</t>
  </si>
  <si>
    <t>42</t>
  </si>
  <si>
    <t>MUSTAFA ÖZDEMİR</t>
  </si>
  <si>
    <t>43</t>
  </si>
  <si>
    <t>CEMİL AYKAÇ</t>
  </si>
  <si>
    <t>44</t>
  </si>
  <si>
    <t>NECMETTİN BİLGİÇ</t>
  </si>
  <si>
    <t>45</t>
  </si>
  <si>
    <t>İCLAL ATİLLA</t>
  </si>
  <si>
    <t>46</t>
  </si>
  <si>
    <t>EMEL UZCAN</t>
  </si>
  <si>
    <t>47</t>
  </si>
  <si>
    <t>İSMET ÖZKAN</t>
  </si>
  <si>
    <t>48</t>
  </si>
  <si>
    <t>ALPER DİNÇ</t>
  </si>
  <si>
    <t>49</t>
  </si>
  <si>
    <t>YASEMİN GİDEN</t>
  </si>
  <si>
    <t>50</t>
  </si>
  <si>
    <t>ERGİN ÇÖL</t>
  </si>
  <si>
    <t>51</t>
  </si>
  <si>
    <t>VOLKAN TUNALI</t>
  </si>
  <si>
    <t>52</t>
  </si>
  <si>
    <t>NURDAN GÜRKAN</t>
  </si>
  <si>
    <t>53</t>
  </si>
  <si>
    <t>MUHAMMET EMRE MARIM</t>
  </si>
  <si>
    <t>54</t>
  </si>
  <si>
    <t>GÜLRUH ERTUNA</t>
  </si>
  <si>
    <t>55</t>
  </si>
  <si>
    <t>NECAT BANAZ</t>
  </si>
  <si>
    <t>56</t>
  </si>
  <si>
    <t>OSMAN YILMAZ</t>
  </si>
  <si>
    <t>57</t>
  </si>
  <si>
    <t>SELVET-ONUR YÖNSEL</t>
  </si>
  <si>
    <t>58</t>
  </si>
  <si>
    <t>HALDUN TURAN</t>
  </si>
  <si>
    <t>59</t>
  </si>
  <si>
    <t>ERTAN UZUN</t>
  </si>
  <si>
    <t>60</t>
  </si>
  <si>
    <t>ERKİN ÖZBEK</t>
  </si>
  <si>
    <t>61</t>
  </si>
  <si>
    <t>CANER AKGÜÇ</t>
  </si>
  <si>
    <t>62</t>
  </si>
  <si>
    <t>SENİHA KARAKAŞ</t>
  </si>
  <si>
    <t>63</t>
  </si>
  <si>
    <t>ALİ KIVANÇ MANZAKOĞLU</t>
  </si>
  <si>
    <t>64</t>
  </si>
  <si>
    <t>SAFİYE ULULAR</t>
  </si>
  <si>
    <t>65</t>
  </si>
  <si>
    <t>BİLGE UMURTAK</t>
  </si>
  <si>
    <t>66</t>
  </si>
  <si>
    <t>GÖKÇE ÜNAL</t>
  </si>
  <si>
    <t>67</t>
  </si>
  <si>
    <t>TAYFUN-ÖZLEM ARICI</t>
  </si>
  <si>
    <t>68</t>
  </si>
  <si>
    <t>HAKAN ŞATIR</t>
  </si>
  <si>
    <t>69</t>
  </si>
  <si>
    <t>TAMER OKAY</t>
  </si>
  <si>
    <t>70</t>
  </si>
  <si>
    <t>NEJLA NERMİN HAZAR</t>
  </si>
  <si>
    <t>71</t>
  </si>
  <si>
    <t>DENİZ GEMALMAZ</t>
  </si>
  <si>
    <t>72</t>
  </si>
  <si>
    <t>KAYA MUTLU</t>
  </si>
  <si>
    <t>İLHAN ÜNAL</t>
  </si>
  <si>
    <t>KIZILÇAM</t>
  </si>
  <si>
    <t>SONGÜL TÜRKER</t>
  </si>
  <si>
    <t>ŞÜKRAN ÇAKMAZ</t>
  </si>
  <si>
    <t>FATİH ARSLAN</t>
  </si>
  <si>
    <t>İBRAHİM DELİBAŞ</t>
  </si>
  <si>
    <t>MEHMET E. KURTMEN</t>
  </si>
  <si>
    <t>AHMET TABAKOĞLU</t>
  </si>
  <si>
    <t>GÜLAY DOĞAN</t>
  </si>
  <si>
    <t>ALİ YILMAZ</t>
  </si>
  <si>
    <t>SİBEL ÖZTÜRK</t>
  </si>
  <si>
    <t>SEZERİN AÇIKSÖZ</t>
  </si>
  <si>
    <t>ERSİN DEMİRÖZ</t>
  </si>
  <si>
    <t>OKAN BAYKAL</t>
  </si>
  <si>
    <t>EMRE İLERİ</t>
  </si>
  <si>
    <t>ENGİN ÖRGÜN</t>
  </si>
  <si>
    <t>TUNCER KOCABAŞ</t>
  </si>
  <si>
    <t>SÜLEYMAN ŞİMŞEK</t>
  </si>
  <si>
    <t>SELEN KILINÇ</t>
  </si>
  <si>
    <t>OYA GÖKSEL</t>
  </si>
  <si>
    <t>MEHMET ULUĞ</t>
  </si>
  <si>
    <t>CÜNEYT EREN</t>
  </si>
  <si>
    <t>SİNAN ÖCAL</t>
  </si>
  <si>
    <t>EMRE NAKİLCİOĞLU</t>
  </si>
  <si>
    <t>EMİR ABİDİN FAKILI</t>
  </si>
  <si>
    <t>HALİL SİNAN ÇÖL</t>
  </si>
  <si>
    <t>DOĞAN AKÇADAĞ</t>
  </si>
  <si>
    <t>İSMAİL SAMET AKAR</t>
  </si>
  <si>
    <t>NURİ DEMİREL</t>
  </si>
  <si>
    <t>TAMER DÜMENCİ</t>
  </si>
  <si>
    <t>TATİANA KOPARAN</t>
  </si>
  <si>
    <t>BURAK ÇOKER</t>
  </si>
  <si>
    <t>ÖNDER ŞORA</t>
  </si>
  <si>
    <t>MESUT İNAN</t>
  </si>
  <si>
    <t>TOLGA ÇÖPLÜ</t>
  </si>
  <si>
    <t>CEM UYGUN</t>
  </si>
  <si>
    <t>TUBA ALTAN</t>
  </si>
  <si>
    <t>METE BAŞTÜRKMEN</t>
  </si>
  <si>
    <t>IŞIL ÖZEL</t>
  </si>
  <si>
    <t>TUĞRUL GÜMÜŞSOY</t>
  </si>
  <si>
    <t>TALAT VERAL</t>
  </si>
  <si>
    <t>ERGİN EREN</t>
  </si>
  <si>
    <t>AYŞE RANA ALTUN</t>
  </si>
  <si>
    <t>NİL TÜRKER</t>
  </si>
  <si>
    <t>NAİL CAN KAYA</t>
  </si>
  <si>
    <t>MEHMET CAN</t>
  </si>
  <si>
    <t>MAHMUT YAVUZ</t>
  </si>
  <si>
    <t>AYSUN TÜRKDÖNMEZ</t>
  </si>
  <si>
    <t>ESRA TEKİN</t>
  </si>
  <si>
    <t>KORAY ÇELEBİ</t>
  </si>
  <si>
    <t>SEDAT ÇAĞLAYAN</t>
  </si>
  <si>
    <t>BERK DEMİRKÖZ</t>
  </si>
  <si>
    <t>ÖZCAN GÜMÜŞ</t>
  </si>
  <si>
    <t>MURAT GÜMÜŞSOY</t>
  </si>
  <si>
    <t>GÜRKAN PAPİLA</t>
  </si>
  <si>
    <t>SÜHEYL GÜLDAMLASI</t>
  </si>
  <si>
    <t>AZİZ ÇEVİK</t>
  </si>
  <si>
    <t>MELTEM TEMİZ</t>
  </si>
  <si>
    <t>MUSTAFA KAVLAK</t>
  </si>
  <si>
    <t>NURAY KUŞÇU</t>
  </si>
  <si>
    <t>BAHTİYAR AYDIN</t>
  </si>
  <si>
    <t>MEHMET ZİYA YILDIRIM</t>
  </si>
  <si>
    <t>BURAK AYDINALP</t>
  </si>
  <si>
    <t>PERVİN BAYSAL</t>
  </si>
  <si>
    <t>RAZİYE NUSRET</t>
  </si>
  <si>
    <t>GAYE KARAATA ÖZEKEN</t>
  </si>
  <si>
    <t>CENK KULAÇOĞLU</t>
  </si>
  <si>
    <t>SHAHARAM ZAHEDİ</t>
  </si>
  <si>
    <t>TANER TARHAN</t>
  </si>
  <si>
    <t>Ş.BARAN DEMİRTAŞ</t>
  </si>
  <si>
    <t>AHMET KABAKÇI</t>
  </si>
  <si>
    <t>FATMA BELKIS CORUK</t>
  </si>
  <si>
    <t>CEVAT ÖZKOÇ</t>
  </si>
  <si>
    <t>73</t>
  </si>
  <si>
    <t>AYŞE SEVER</t>
  </si>
  <si>
    <t>74</t>
  </si>
  <si>
    <t>NURCAN İŞCAN</t>
  </si>
  <si>
    <t>75</t>
  </si>
  <si>
    <t>DİLEK MURSALOĞLU</t>
  </si>
  <si>
    <t>76</t>
  </si>
  <si>
    <t>UĞUR ELÇİ</t>
  </si>
  <si>
    <t>77</t>
  </si>
  <si>
    <t>HALUK KARAMANOĞLU</t>
  </si>
  <si>
    <t>78</t>
  </si>
  <si>
    <t>ALİ EYÜPOĞLU</t>
  </si>
  <si>
    <t>79</t>
  </si>
  <si>
    <t>BÜLENT KARAMANOĞLU</t>
  </si>
  <si>
    <t>80</t>
  </si>
  <si>
    <t>SERKAN ZAFER ELGEZEN</t>
  </si>
  <si>
    <t>AHMET MURAT PEKERGİN</t>
  </si>
  <si>
    <t>FISTIKÇAM</t>
  </si>
  <si>
    <t>MERT YÜCEL</t>
  </si>
  <si>
    <t>ETHEM ALİ KÖKLÜ</t>
  </si>
  <si>
    <t>ZEKİYE GÜRÜN</t>
  </si>
  <si>
    <t>ŞİAR DAYAN</t>
  </si>
  <si>
    <t>SALİH KILIÇ</t>
  </si>
  <si>
    <t>SİNAN COŞKUN</t>
  </si>
  <si>
    <t>FİLİZ NUHOĞLU</t>
  </si>
  <si>
    <t>NİHAT YILDIRIM</t>
  </si>
  <si>
    <t>MEHMET AKKUŞ</t>
  </si>
  <si>
    <t>HAKAN SADIKİ</t>
  </si>
  <si>
    <t>MURAT UZUNOĞLU</t>
  </si>
  <si>
    <t>ÜMİT ALPDOĞAN</t>
  </si>
  <si>
    <t>VEYSİ A.PEHLİVANOĞLU</t>
  </si>
  <si>
    <t>MURAT ZENGİN</t>
  </si>
  <si>
    <t>AFFAN NOMAK</t>
  </si>
  <si>
    <t>OSMAN HAZİNEDAR</t>
  </si>
  <si>
    <t>ORHAN AYDIN</t>
  </si>
  <si>
    <t>NAZIM ÇELİK</t>
  </si>
  <si>
    <t>GÜRCAN ERGÜVEN</t>
  </si>
  <si>
    <t>NEVZAT FELAH</t>
  </si>
  <si>
    <t>TURGAY KARLIDERE</t>
  </si>
  <si>
    <t>AKİF GÜNGÖR TEZCAN</t>
  </si>
  <si>
    <t>KEMAL MERT</t>
  </si>
  <si>
    <t>Ö.FAZIL POLAT</t>
  </si>
  <si>
    <t>SEMA SERTOĞLU</t>
  </si>
  <si>
    <t>GÜRAY ÖNEM</t>
  </si>
  <si>
    <t>ALİ RIZA SANCAK</t>
  </si>
  <si>
    <t>ÖZKAN TARCAN</t>
  </si>
  <si>
    <t>SERÇİN ŞAHİN</t>
  </si>
  <si>
    <t>ALPER ERGENE</t>
  </si>
  <si>
    <t>İSMET BALKUVA</t>
  </si>
  <si>
    <t>SEVİM ARSLANCAN</t>
  </si>
  <si>
    <t>NURİ VAROL</t>
  </si>
  <si>
    <t>REZZAN KOÇ</t>
  </si>
  <si>
    <t>TAMURAY ERENSAL</t>
  </si>
  <si>
    <t>VEDAT SEBZECİ</t>
  </si>
  <si>
    <t>ERDOĞAN TOSUN</t>
  </si>
  <si>
    <t>MURAT AKBAR</t>
  </si>
  <si>
    <t>SERHAT AKOĞUZ</t>
  </si>
  <si>
    <t>CENAB ATILGAN</t>
  </si>
  <si>
    <t>OZAN MATUR</t>
  </si>
  <si>
    <t>UĞUR ÖNDER</t>
  </si>
  <si>
    <t>YAŞAR ERDOĞAN ERENSAL</t>
  </si>
  <si>
    <t>ÖZGÜR BARIŞ DURNA</t>
  </si>
  <si>
    <t>DENİZ ALTAŞ</t>
  </si>
  <si>
    <t>H.FERHAN KATİPOĞLU</t>
  </si>
  <si>
    <t>BURCU-GÜLHAN BADEM</t>
  </si>
  <si>
    <t>ŞEBNEM MIK</t>
  </si>
  <si>
    <t>ADNAN HABEŞ</t>
  </si>
  <si>
    <t>İNANÇ SOYOCAK</t>
  </si>
  <si>
    <t>CİHAT YURTTAŞ</t>
  </si>
  <si>
    <t>GÜVEN KARA</t>
  </si>
  <si>
    <t>MUZAFFER SOYUĞURLU</t>
  </si>
  <si>
    <t>HATİCE MELEK YILMAZ</t>
  </si>
  <si>
    <t>MURAT TEZGÖREN</t>
  </si>
  <si>
    <t>BETÜL UÇKUN-PFIZER</t>
  </si>
  <si>
    <t>K.SEDA YAZICI</t>
  </si>
  <si>
    <t>ŞEVKİ DERİNDERE</t>
  </si>
  <si>
    <t>MEHMET SALİH TÜRK</t>
  </si>
  <si>
    <t>FİGEN CEBECİ</t>
  </si>
  <si>
    <t>K.MUSTAFA KARASLAN</t>
  </si>
  <si>
    <t>MURAT ÇAĞLAYAN</t>
  </si>
  <si>
    <t>CEVZA KERMAN</t>
  </si>
  <si>
    <t>ÇAĞRI TUNA SÜZER</t>
  </si>
  <si>
    <t>SALİH EVREN</t>
  </si>
  <si>
    <t>MEHMET ÖZGÜR YİĞİT</t>
  </si>
  <si>
    <t>AYLİN ÇOBAN</t>
  </si>
  <si>
    <t>TANER ABLAK</t>
  </si>
  <si>
    <t>UĞUR KOÇ</t>
  </si>
  <si>
    <t>GÜL GÜMÜŞSOY</t>
  </si>
  <si>
    <t>METE GORBON</t>
  </si>
  <si>
    <t>EMİN KARAA</t>
  </si>
  <si>
    <t>BAHAR OĞUŞ</t>
  </si>
  <si>
    <t>FERHAT ÖZHAN</t>
  </si>
  <si>
    <t>M.EMİN TEKELİ</t>
  </si>
  <si>
    <t>AHMET ŞAHİN FİDAN</t>
  </si>
  <si>
    <t>SELMA ÖZKAN</t>
  </si>
  <si>
    <t>HABİBE HACIYUNUSLAR</t>
  </si>
  <si>
    <t>HASAN ORHAN ÖZENÇ</t>
  </si>
  <si>
    <t>SEVİM YALÇIN</t>
  </si>
  <si>
    <t>KARAÇAM</t>
  </si>
  <si>
    <t>SEVGİ ULUĞ</t>
  </si>
  <si>
    <t>HAMİYET GÖRKEN</t>
  </si>
  <si>
    <t>RECEP YURDAKUL</t>
  </si>
  <si>
    <t>GÜLHAN METAN</t>
  </si>
  <si>
    <t>AYŞE ÇETİN KOVULMAZ</t>
  </si>
  <si>
    <t>UĞUR ÖZCAN</t>
  </si>
  <si>
    <t>İRFAN-ASLI ERTAN</t>
  </si>
  <si>
    <t>CENGİZ ERTAN</t>
  </si>
  <si>
    <t>ATİFE AKSOY ALPASLAN</t>
  </si>
  <si>
    <t>PERİHAN ACAR</t>
  </si>
  <si>
    <t>CEREN HANDE SEYYAR</t>
  </si>
  <si>
    <t>THOMAS AİKEN</t>
  </si>
  <si>
    <t>ADNAN ARSLAN</t>
  </si>
  <si>
    <t>AHMAT FEKHEİR</t>
  </si>
  <si>
    <t>CANAN FINDIK</t>
  </si>
  <si>
    <t>KADRİYE ÖZEL</t>
  </si>
  <si>
    <t>GÜNER KALENDER</t>
  </si>
  <si>
    <t>GÖKHAN EKEMEN</t>
  </si>
  <si>
    <t>HAYDAR DEMİRKILIÇ</t>
  </si>
  <si>
    <t>ENGİN BULUT</t>
  </si>
  <si>
    <t>ADNAN ÖZTÜRK</t>
  </si>
  <si>
    <t>ALİ BOYACIOĞLU</t>
  </si>
  <si>
    <t>BİRSEN KARPAK</t>
  </si>
  <si>
    <t>SERDAR ŞAHİN</t>
  </si>
  <si>
    <t>ERTUĞRUL KÜÇÜKOZKAN</t>
  </si>
  <si>
    <t>ORHAN ÖZERKAN</t>
  </si>
  <si>
    <t>İLKİ BAYAM</t>
  </si>
  <si>
    <t>MERAL-METİN ERGİN</t>
  </si>
  <si>
    <t>NURSEL BOLEL</t>
  </si>
  <si>
    <t>İRFAN KARADEDE</t>
  </si>
  <si>
    <t>ÖNDER KAPLANCIK</t>
  </si>
  <si>
    <t>MURAT ÖZKAN</t>
  </si>
  <si>
    <t>ADEM ŞAFAK</t>
  </si>
  <si>
    <t>SEYMEN YALMAN</t>
  </si>
  <si>
    <t>SEVİM ÖZCAN</t>
  </si>
  <si>
    <t>AHMET BİLİCİ</t>
  </si>
  <si>
    <t>MELTEM ÖZMEN</t>
  </si>
  <si>
    <t>TANER KAÇAMAK</t>
  </si>
  <si>
    <t>BURAK CEVİT</t>
  </si>
  <si>
    <t>ERCAN DİNÇ</t>
  </si>
  <si>
    <t>GÖKHAN TEKKAYA</t>
  </si>
  <si>
    <t>BALKAN SEZER</t>
  </si>
  <si>
    <t>MUSTAFA GÜDÜK</t>
  </si>
  <si>
    <t>SİMGE YALMAN</t>
  </si>
  <si>
    <t>VOLKAN ÜLGEN</t>
  </si>
  <si>
    <t>E.ENDER UÇAK</t>
  </si>
  <si>
    <t>RAMİS KILIÇARSLAN</t>
  </si>
  <si>
    <t>ORÇUN ÖZDEMİR</t>
  </si>
  <si>
    <t>İRFAN GÜL ÖZKAN</t>
  </si>
  <si>
    <t>FİLİZ AYDINER</t>
  </si>
  <si>
    <t>DEMET ERER</t>
  </si>
  <si>
    <t>MEHMET SETTAR GÜRSOY</t>
  </si>
  <si>
    <t>CAVİDE CANALP</t>
  </si>
  <si>
    <t>ZÜHRE ÇAKMAK</t>
  </si>
  <si>
    <t>GONCA BİLER</t>
  </si>
  <si>
    <t>SEVDA YAZICI</t>
  </si>
  <si>
    <t>NAZMİYE KAPTAN</t>
  </si>
  <si>
    <t>BUKET AKKÖSE</t>
  </si>
  <si>
    <t>AYŞE-AŞKIN ÇALIŞKAN</t>
  </si>
  <si>
    <t>MEHMET ALPER ZİNDANCI</t>
  </si>
  <si>
    <t>CENK ÜSTÜNB0Y</t>
  </si>
  <si>
    <t>SELÇUK ÖZDOĞAN</t>
  </si>
  <si>
    <t>BARAN GÜLTEKİN</t>
  </si>
  <si>
    <t>NECMETTİN ERSÜREKÇİ</t>
  </si>
  <si>
    <t>AYSEL ÇORUH</t>
  </si>
  <si>
    <t>ZEHRA MİNE SEVİM</t>
  </si>
  <si>
    <t>SEVİNÇ ÇETİNTAŞ</t>
  </si>
  <si>
    <t>SEVİL ÖZKAN</t>
  </si>
  <si>
    <t>OYA GÜRSAN</t>
  </si>
  <si>
    <t>NURAN ÖZATALAY</t>
  </si>
  <si>
    <t>OZAN AYDIN</t>
  </si>
  <si>
    <t>METİN SARIOĞLU</t>
  </si>
  <si>
    <t>FARUK ÖZBEK</t>
  </si>
  <si>
    <t>SALİH SEVİNER</t>
  </si>
  <si>
    <t>MUHAMMER ARSLANTÜRK</t>
  </si>
  <si>
    <t>MELEK SALMANER</t>
  </si>
  <si>
    <t>KADİR NURCAN ESMER</t>
  </si>
  <si>
    <t>OSMAN EREZ</t>
  </si>
  <si>
    <t>SAFFET BAYSAL</t>
  </si>
  <si>
    <t>BEYAZÇAM</t>
  </si>
  <si>
    <t>HÜSEYİN İRİ</t>
  </si>
  <si>
    <t>SELMA REİSOĞLU</t>
  </si>
  <si>
    <t>CAN ERDENİR</t>
  </si>
  <si>
    <t>ESİN TOPÇU</t>
  </si>
  <si>
    <t>HASAN-GÖNÜL KARA</t>
  </si>
  <si>
    <t>TÜLİN BAŞARAN</t>
  </si>
  <si>
    <t>BERRİN APİ</t>
  </si>
  <si>
    <t>İLKER-GÜLİZ POYRAZ</t>
  </si>
  <si>
    <t>KEMAL KÖROĞLU</t>
  </si>
  <si>
    <t>T.BURAK ŞENAY</t>
  </si>
  <si>
    <t>ÜMİT AKYÜZ</t>
  </si>
  <si>
    <t>ADNAN BİLİR</t>
  </si>
  <si>
    <t>OĞUZ-BEYZA BAYRAK</t>
  </si>
  <si>
    <t>RIFAT ERTAN ÇELİKKOL</t>
  </si>
  <si>
    <t>YURTSEVER GÜRBÜZ</t>
  </si>
  <si>
    <t>GÜL AKIN</t>
  </si>
  <si>
    <t>KADİR ERSAN</t>
  </si>
  <si>
    <t>SEVGİ BENZEŞ</t>
  </si>
  <si>
    <t>OĞUZ BAYAR</t>
  </si>
  <si>
    <t>HAKAN AYNACI</t>
  </si>
  <si>
    <t>CENK SARITAŞ</t>
  </si>
  <si>
    <t>OĞUZHAN BAHADIR</t>
  </si>
  <si>
    <t>HASAN DÖNMEZ</t>
  </si>
  <si>
    <t>MUTLU ERARSLAN</t>
  </si>
  <si>
    <t>VEYSEL DOLU</t>
  </si>
  <si>
    <t>EBRU KAPLAN</t>
  </si>
  <si>
    <t>NURGÜL HARTMAN</t>
  </si>
  <si>
    <t>ÖZER UÇAR</t>
  </si>
  <si>
    <t>NOYAN DİNÇEL</t>
  </si>
  <si>
    <t>TEVFİK GÜRKAN ÇANAKÇI</t>
  </si>
  <si>
    <t>MEHMET ALKAN</t>
  </si>
  <si>
    <t>CELAL ÖĞÜTOĞULLARI</t>
  </si>
  <si>
    <t>ZEYNEL ŞAHİN</t>
  </si>
  <si>
    <t>ALİ DANACI</t>
  </si>
  <si>
    <t>SEHER GÜLÜM</t>
  </si>
  <si>
    <t>O.ARİF MENLİKLİ</t>
  </si>
  <si>
    <t>ABDULLAH AKSOY</t>
  </si>
  <si>
    <t>MEHMET ALİ DÜZOVA</t>
  </si>
  <si>
    <t>ZEHRA ŞAŞMAZ</t>
  </si>
  <si>
    <t>CİHAN ETİK</t>
  </si>
  <si>
    <t>KLM İNŞAAT</t>
  </si>
  <si>
    <t>ŞEVKET DİNÇ</t>
  </si>
  <si>
    <t>MUSTAFA ÖCAL</t>
  </si>
  <si>
    <t>RECEP CİHAT TÜZÜN</t>
  </si>
  <si>
    <t>HASAN FEHMİ CİVAN</t>
  </si>
  <si>
    <t>HATEM ALDOĞAN</t>
  </si>
  <si>
    <t>ENGİN ÖZLÜ</t>
  </si>
  <si>
    <t>ZAFER KOÇOĞLU</t>
  </si>
  <si>
    <t>MURAT ÖZTÜRK</t>
  </si>
  <si>
    <t>MEHMET GÜLFİDAN</t>
  </si>
  <si>
    <t>AYŞEGÜL ÖZYÜREK</t>
  </si>
  <si>
    <t>CANAN KOÇ BALCI</t>
  </si>
  <si>
    <t>ÖZLEM PITRAK</t>
  </si>
  <si>
    <t>YÜCEL TÜLEN</t>
  </si>
  <si>
    <t>CANDAN YALÇIN TATOĞLU</t>
  </si>
  <si>
    <t>ÖZLEM-TAHİR AKDENİZ</t>
  </si>
  <si>
    <t>DOĞAN GÜNEŞ</t>
  </si>
  <si>
    <t>AYFER GÜREL</t>
  </si>
  <si>
    <t>KAAN YURTTAŞ</t>
  </si>
  <si>
    <t>SERVET AYDEMİR</t>
  </si>
  <si>
    <t>BAŞAK ACAR</t>
  </si>
  <si>
    <t>EŞREF GÜNGÖR</t>
  </si>
  <si>
    <t>HASAN DOĞAN</t>
  </si>
  <si>
    <t>UĞUR CENK ATASOY</t>
  </si>
  <si>
    <t>HALDUN TANRISEVDİR</t>
  </si>
  <si>
    <t>YÜKSEL GÜNAY</t>
  </si>
  <si>
    <t>AYŞE-ORÇUN YILMAZ</t>
  </si>
  <si>
    <t>RASİM YILMAZ</t>
  </si>
  <si>
    <t>GULNARA KARABAEVA</t>
  </si>
  <si>
    <t>HASAN MELİH DOĞDU</t>
  </si>
  <si>
    <t>ALİ ÖGE</t>
  </si>
  <si>
    <t>KÜBRA ÇAVDAROĞLU</t>
  </si>
  <si>
    <t>DUYGU DEMİRKOL</t>
  </si>
  <si>
    <t>TUĞBA ÇEVİK</t>
  </si>
  <si>
    <t>SİBEL ARAS</t>
  </si>
  <si>
    <t>HAKAN ŞAHİN</t>
  </si>
  <si>
    <t>GÜL YÜKSEL</t>
  </si>
  <si>
    <t>ORSA DEMİREL</t>
  </si>
  <si>
    <t>ECE-MEHMET ÇİTİL</t>
  </si>
  <si>
    <t>TEOMAN KARAMANOĞLU</t>
  </si>
  <si>
    <t>KÖKNAR 1</t>
  </si>
  <si>
    <t>GÜL YEŞİM DAĞDELEN</t>
  </si>
  <si>
    <t>LÜTFİYE DAYAN</t>
  </si>
  <si>
    <t>KÖKNAR 2</t>
  </si>
  <si>
    <t>AYŞE GÜLGÜN ÖLMEZ</t>
  </si>
  <si>
    <t>ÜMİT YELDAN</t>
  </si>
  <si>
    <t>ABDURRAHMAN ÖZÜCOŞKUN</t>
  </si>
  <si>
    <t>NESLİHAN AKSOY</t>
  </si>
  <si>
    <t>ZEYNEP-MELİKE ÖZÇİÇEK</t>
  </si>
  <si>
    <t>VOLKAN MEMİŞ</t>
  </si>
  <si>
    <t>CANER ÖNDER</t>
  </si>
  <si>
    <t>ULVİYE ERACAR</t>
  </si>
  <si>
    <t>GONCA OKAY</t>
  </si>
  <si>
    <t>ÜLKÜ GÜVELİ</t>
  </si>
  <si>
    <t>YUSUF ALPAY ÖZGEN</t>
  </si>
  <si>
    <t>BAHATTİN SELVİ</t>
  </si>
  <si>
    <t>SERKAN-TÜRKAN ASLAN</t>
  </si>
  <si>
    <t>GİZEM NİRCAN</t>
  </si>
  <si>
    <t>LEVENT YILMAZ</t>
  </si>
  <si>
    <t>UFUK ÇELİK</t>
  </si>
  <si>
    <t>GÖKHAN TEKELİ</t>
  </si>
  <si>
    <t>TARIK KAYHAN</t>
  </si>
  <si>
    <t>KEREM-BAŞAR SERT</t>
  </si>
  <si>
    <t>FATMA SERT</t>
  </si>
  <si>
    <t>M.CELALETTİN DEMİREL</t>
  </si>
  <si>
    <t>Z.KUTLU KABAŞ</t>
  </si>
  <si>
    <t>MEHMET ALTAN KARAASLAN</t>
  </si>
  <si>
    <t>AHMET NURSİ KARTAL</t>
  </si>
  <si>
    <t>CANSU KAYAY METİN</t>
  </si>
  <si>
    <t>CEMİL KEMAL BERBER</t>
  </si>
  <si>
    <t>İNCİ EROL</t>
  </si>
  <si>
    <t>İSMAİL İLKBAHAR</t>
  </si>
  <si>
    <t>ŞÜKRAN S.KARAAĞAÇ</t>
  </si>
  <si>
    <t>YUSUF TURGAN</t>
  </si>
  <si>
    <t>İLYAS KERİM ERKAN</t>
  </si>
  <si>
    <t>FATMA SERENAY  KESİM</t>
  </si>
  <si>
    <t>HAKAN ÜNSALAN</t>
  </si>
  <si>
    <t>LADİN 1</t>
  </si>
  <si>
    <t>ESER ÖZKOÇAK</t>
  </si>
  <si>
    <t>SİBEL TORUN OĞLU</t>
  </si>
  <si>
    <t>LADİN 2</t>
  </si>
  <si>
    <t>GÜRSEL UZUNOĞLU</t>
  </si>
  <si>
    <t>CAVİDAN DEMİRAY</t>
  </si>
  <si>
    <t>FERDA GÜZELDAĞ</t>
  </si>
  <si>
    <t>ZEYNEP NEYİR YENİGELDİ</t>
  </si>
  <si>
    <t>MUSTAFA BORA ÖZDEMİR</t>
  </si>
  <si>
    <t>MERVE TOK</t>
  </si>
  <si>
    <t>ALPER DOĞRUER</t>
  </si>
  <si>
    <t>İPEK MURSALIOĞLU</t>
  </si>
  <si>
    <t>SELVET BİLGİN</t>
  </si>
  <si>
    <t>ALİ ÇAĞSEL SEV</t>
  </si>
  <si>
    <t>GAMZE-SERKAN KESKİN</t>
  </si>
  <si>
    <t>HATİCE MUTLU</t>
  </si>
  <si>
    <t>SERDAL KARAKAŞ</t>
  </si>
  <si>
    <t>YILMAZ TUTAREL</t>
  </si>
  <si>
    <t>MEHMET ŞEVKET ÖZDEMİR</t>
  </si>
  <si>
    <t>NİLÜFER GÜNEŞ</t>
  </si>
  <si>
    <t>KALENDER ARSLAN</t>
  </si>
  <si>
    <t>HÜLYA ÇELİKBAZI</t>
  </si>
  <si>
    <t>SADIK SONER</t>
  </si>
  <si>
    <t>MELAHAT AKYOL</t>
  </si>
  <si>
    <t>AYSEN YENER</t>
  </si>
  <si>
    <t>NURAN GAMZE ERKILINÇ</t>
  </si>
  <si>
    <t>NESİBE ÜNSALAN</t>
  </si>
  <si>
    <t>BUĞRA AVCI</t>
  </si>
  <si>
    <t>HAFİZE KURKUT</t>
  </si>
  <si>
    <t>KASIM TUTAL</t>
  </si>
  <si>
    <t>NUSRET ŞENYEL</t>
  </si>
  <si>
    <t>SARP ERDOĞMUŞ</t>
  </si>
  <si>
    <t>ÜMİT FEZA ATACIK</t>
  </si>
  <si>
    <t>TANJU TEKGÖZ</t>
  </si>
  <si>
    <t>TEOMAN KOÇAK</t>
  </si>
  <si>
    <t>AYDIN ARIKAN YILMAZ</t>
  </si>
  <si>
    <t>TANKUT CİZMECİ</t>
  </si>
  <si>
    <t>İHSAN ÖZKUREDE</t>
  </si>
  <si>
    <t>SEDİR 1</t>
  </si>
  <si>
    <t>NESLİHAN OLCAN</t>
  </si>
  <si>
    <t>İCLAL GÖNÜL KOÇ</t>
  </si>
  <si>
    <t>SEDİR 2</t>
  </si>
  <si>
    <t>OZAN AKTAŞ</t>
  </si>
  <si>
    <t>H.YÜCEL ÖZEL</t>
  </si>
  <si>
    <t>EMRE SAADET- TUNCEL</t>
  </si>
  <si>
    <t>ÖZGEN ŞAKAR SAATÇİ</t>
  </si>
  <si>
    <t>RECEP KESİKBAŞ</t>
  </si>
  <si>
    <t>BEHÇET HIDIROĞLU</t>
  </si>
  <si>
    <t>CEKİ ERYANİ</t>
  </si>
  <si>
    <t>NURİ - ASAF KERİMOĞLU</t>
  </si>
  <si>
    <t>MUSTAFA SARIOĞLU</t>
  </si>
  <si>
    <t>ÖMER KARA</t>
  </si>
  <si>
    <t>NESRİN BAŞARAN</t>
  </si>
  <si>
    <t>AYSEL CANKO</t>
  </si>
  <si>
    <t>ALEV ZEYTİNOĞLU</t>
  </si>
  <si>
    <t>CEMİLE POYRAZ</t>
  </si>
  <si>
    <t>ARSLAN CERRAHİ</t>
  </si>
  <si>
    <t>NİLAY ÖZTÜRK DEĞER</t>
  </si>
  <si>
    <t>EMİNE ESİN BARUTÇU</t>
  </si>
  <si>
    <t>ERDEM ÇINAR</t>
  </si>
  <si>
    <t>SEVİM DEMİREL</t>
  </si>
  <si>
    <t>GÜNGÖR KAYAALP</t>
  </si>
  <si>
    <t>FUSÜN İSEL</t>
  </si>
  <si>
    <t>SÜLEYMAN Ç.ERTEKİN</t>
  </si>
  <si>
    <t>CEMAL HOŞGÜL</t>
  </si>
  <si>
    <t>AYTEKİN ÇELİK</t>
  </si>
  <si>
    <t>FATİH OĞUZ</t>
  </si>
  <si>
    <t>CÜNEYT GÖKSEN</t>
  </si>
  <si>
    <t>YAVUZ SELİM AYGÜNEY</t>
  </si>
  <si>
    <t>EMİN TÜMER</t>
  </si>
  <si>
    <t>METİN EFENDİ</t>
  </si>
  <si>
    <t>HÜLYA KAYIŞ</t>
  </si>
  <si>
    <t>SİNAN KISAKÜREK</t>
  </si>
  <si>
    <t>ALİ-SEVİNÇ SARACIK</t>
  </si>
  <si>
    <t>EBRU SUNA ERGÜN</t>
  </si>
  <si>
    <t>SARIÇAM</t>
  </si>
  <si>
    <t>PERİHAN TUZCUOĞLU</t>
  </si>
  <si>
    <t>KEMALETTİN EVRİMLER</t>
  </si>
  <si>
    <t>SEBAHAT DEMİR</t>
  </si>
  <si>
    <t>İHSAN RİCALOĞLU</t>
  </si>
  <si>
    <t>MELİH YILMAZ</t>
  </si>
  <si>
    <t>BİLGE KAĞAN KARAGÖZ</t>
  </si>
  <si>
    <t>HALDUN AREN</t>
  </si>
  <si>
    <t>EMİNE NİHAL OLGAÇ</t>
  </si>
  <si>
    <t>FATMA DUYGU YILMAZ</t>
  </si>
  <si>
    <t>REYHAN YILMAZ</t>
  </si>
  <si>
    <t>DAMLA KIRIM</t>
  </si>
  <si>
    <t>BETÜL DEMİRALP</t>
  </si>
  <si>
    <t>FATİH GEMİCİOĞLU</t>
  </si>
  <si>
    <t>ADALET BARUT</t>
  </si>
  <si>
    <t>ZEHRA HATİCE BARS</t>
  </si>
  <si>
    <t>AYPER ÖZEKİCİ</t>
  </si>
  <si>
    <t>AYHAN DEMİREL</t>
  </si>
  <si>
    <t>ALTAN KÜÇÜKLER</t>
  </si>
  <si>
    <t>MENNAN KARACA</t>
  </si>
  <si>
    <t>SAVAŞ KUTDEMİR</t>
  </si>
  <si>
    <t>HÜLYA HASEL</t>
  </si>
  <si>
    <t>BURAK ÜNÜVAR</t>
  </si>
  <si>
    <t>TOLGAHAN MAKİNİST</t>
  </si>
  <si>
    <t>FERHAT NADİR</t>
  </si>
  <si>
    <t>GİZEM KARABAŞ</t>
  </si>
  <si>
    <t>SANEM ACAR</t>
  </si>
  <si>
    <t>HÜLYA ASLANOĞLU</t>
  </si>
  <si>
    <t>KÖKNAR</t>
  </si>
  <si>
    <t>MAVİÇAM BLOK</t>
  </si>
  <si>
    <t>KIZILÇAM BLOK</t>
  </si>
  <si>
    <t>FISTIKÇAM BLOK</t>
  </si>
  <si>
    <t>KARAÇAM BLOK</t>
  </si>
  <si>
    <t>BEYAZÇAM BLOK</t>
  </si>
  <si>
    <t>KÖKNAR BLOK</t>
  </si>
  <si>
    <t>LADİN BLOK</t>
  </si>
  <si>
    <t>SEDİR BLOK</t>
  </si>
  <si>
    <t>SARIÇAM BLOK</t>
  </si>
  <si>
    <t>SİTE KAFESİ</t>
  </si>
  <si>
    <t>Daire   No</t>
  </si>
  <si>
    <t xml:space="preserve">Blok Adı </t>
  </si>
  <si>
    <t xml:space="preserve"> Faturalandırma dönemi:    23.01.2013 - 22.02.2013</t>
  </si>
  <si>
    <t>Arsa</t>
  </si>
  <si>
    <t>Isı Gideri KW</t>
  </si>
  <si>
    <t xml:space="preserve">Ortak Alan </t>
  </si>
  <si>
    <t xml:space="preserve">Daire Sarf. </t>
  </si>
  <si>
    <t>Payı</t>
  </si>
  <si>
    <t>%30 TL</t>
  </si>
  <si>
    <t>%70 TL</t>
  </si>
  <si>
    <t>T O P L A M</t>
  </si>
  <si>
    <t>TOPLAM SARFİYAT</t>
  </si>
  <si>
    <t xml:space="preserve">DAİRE          SAYISI </t>
  </si>
  <si>
    <t>ORTALAMA SARFİYAT</t>
  </si>
  <si>
    <t>NOT : (2+1) DAİRELER</t>
  </si>
  <si>
    <t xml:space="preserve">NOT : (3+1) DAİRELER </t>
  </si>
  <si>
    <t>NOT : (4+1) DAİRELER</t>
  </si>
  <si>
    <t xml:space="preserve">GENEL TOPLAM </t>
  </si>
  <si>
    <t xml:space="preserve">   Toplam    TL</t>
  </si>
  <si>
    <t xml:space="preserve">  Daire  No</t>
  </si>
  <si>
    <t>OKUMA BEDELİ</t>
  </si>
  <si>
    <t xml:space="preserve">Toplam </t>
  </si>
  <si>
    <t xml:space="preserve">Fark </t>
  </si>
  <si>
    <t>DAİRE SAYISI</t>
  </si>
  <si>
    <t>NOT : (1+1) DAİRELER ORTALAMA SARFİYAT</t>
  </si>
  <si>
    <t>NOT : (2+1) DAİRELER ORTALAMA SARFİYAT</t>
  </si>
  <si>
    <t>NOT : (3+1) DAİRELER ORTALAMA SARFİYAT</t>
  </si>
  <si>
    <t>NOT : (4+1) DAİRELER ORTALAMA SARFİYAT</t>
  </si>
  <si>
    <t xml:space="preserve">T  O  P  L  A  M  </t>
  </si>
  <si>
    <t xml:space="preserve">     DAİRE     SAYISI </t>
  </si>
  <si>
    <t xml:space="preserve">     DAİRE      SAYISI </t>
  </si>
  <si>
    <t xml:space="preserve">NOT : (1+1) DAİRELER </t>
  </si>
  <si>
    <t xml:space="preserve">NOT : (2+1) DAİRELER </t>
  </si>
  <si>
    <t xml:space="preserve">      DAİRE       SAYISI </t>
  </si>
  <si>
    <t xml:space="preserve">    DAİRE    SAYISI </t>
  </si>
  <si>
    <r>
      <t xml:space="preserve">    </t>
    </r>
    <r>
      <rPr>
        <b/>
        <sz val="12"/>
        <rFont val="Arial Tur"/>
        <family val="0"/>
      </rPr>
      <t>MAVİÇAM BLOK ISI PAY ÖLÇER ÖDEME TABLOSU                                (20.12.2012 - 22.01.2012 İGDAŞ TOPLAM FATURA TUTARI)  (81.662 TL)</t>
    </r>
  </si>
  <si>
    <r>
      <t xml:space="preserve">   </t>
    </r>
    <r>
      <rPr>
        <b/>
        <sz val="12"/>
        <rFont val="Arial Tur"/>
        <family val="0"/>
      </rPr>
      <t>MAVİÇAM BLOK ISI PAY ÖLÇER ÖDEME TABLOSU                                (20.12.2012 - 22.01.2012 İGDAŞ TOPLAM FATURA TUTARI)  (81.662 TL)</t>
    </r>
  </si>
  <si>
    <t xml:space="preserve">Okuma       Bedeli </t>
  </si>
  <si>
    <t xml:space="preserve"> Okuma       Bedeli </t>
  </si>
  <si>
    <t xml:space="preserve"> KIZILÇAM BLOK ISI PAY ÖLÇER ÖDEME TABLOSU                                    (23.01.2013 - 22.02.2013 İGDAŞ TOPLAM FATURA TUTARI)  (81.662 TL)</t>
  </si>
  <si>
    <r>
      <t xml:space="preserve">   </t>
    </r>
    <r>
      <rPr>
        <b/>
        <sz val="12"/>
        <rFont val="Arial Tur"/>
        <family val="0"/>
      </rPr>
      <t>FISTIKÇAM BLOK ISI PAY ÖLÇER ÖDEME TABLOSU                                      (23.01.2013 - 22.02.2013 İGDAŞ TOPLAM FATURA TUTARI)  (81.662 TL)</t>
    </r>
  </si>
  <si>
    <t xml:space="preserve">  KARAÇAM BLOK ISI PAY ÖLÇER ÖDEME TABLOSU                                              (23.01.2013 - 22.02.2013 İGDAŞ TOPLAM FATURA TUTARI)  (81.662 TL)</t>
  </si>
  <si>
    <t xml:space="preserve">  BEYAZÇAM BLOK ISI PAY ÖLÇER ÖDEME TABLOSU                                 (23.01.2013 - 22.02.2013 İGDAŞ TOPLAM FATURA TUTARI)  (81.662 TL)</t>
  </si>
  <si>
    <t xml:space="preserve">  KÖKNAR BLOK ISI PAY ÖLÇER ÖDEME TABLOSU                                            (23.01.2013 - 22.02.2013 İGDAŞ TOPLAM FATURA TUTARI)  (81.662 TL)</t>
  </si>
  <si>
    <t>LADİN BLOK ISI PAY ÖLÇER ÖDEME TABLOSU                                                   (23.01.2013 - 22.02.2013 İGDAŞ TOPLAM FATURA TUTARI)  (81.662 TL)</t>
  </si>
  <si>
    <t xml:space="preserve"> SEDİR BLOK ISI PAY ÖLÇER ÖDEME TABLOSU                                                  (23.01.2013 - 22.02.2013 İGDAŞ TOPLAM FATURA TUTARI)  (81.662 TL)</t>
  </si>
  <si>
    <t>SARIÇAM BLOK ISI PAY ÖLÇER ÖDEME TABLOSU                                                      (23.01.2013 - 22.02.2013 İGDAŞ TOPLAM FATURA TUTARI)  (81.662 TL)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</si>
</sst>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%0"/>
  </numFmts>
  <fonts count="51"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 Tur"/>
      <family val="0"/>
    </font>
    <font>
      <b/>
      <sz val="12"/>
      <name val="Arial Tur"/>
      <family val="0"/>
    </font>
    <font>
      <b/>
      <sz val="11"/>
      <name val="Arial Tu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 Tur"/>
      <family val="0"/>
    </font>
    <font>
      <b/>
      <sz val="12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 Tur"/>
      <family val="0"/>
    </font>
    <font>
      <b/>
      <sz val="12"/>
      <color theme="1"/>
      <name val="Arial Tu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4" fillId="0" borderId="0" xfId="0" applyFont="1" applyBorder="1" applyAlignment="1">
      <alignment horizontal="center" vertical="top" readingOrder="1"/>
    </xf>
    <xf numFmtId="0" fontId="4" fillId="0" borderId="0" xfId="0" applyFont="1" applyBorder="1" applyAlignment="1">
      <alignment horizontal="left" vertical="top"/>
    </xf>
    <xf numFmtId="4" fontId="4" fillId="0" borderId="11" xfId="0" applyNumberFormat="1" applyFont="1" applyBorder="1" applyAlignment="1">
      <alignment horizontal="right" vertical="top"/>
    </xf>
    <xf numFmtId="0" fontId="6" fillId="33" borderId="12" xfId="0" applyFont="1" applyFill="1" applyBorder="1" applyAlignment="1">
      <alignment horizontal="center" vertical="center" wrapText="1"/>
    </xf>
    <xf numFmtId="9" fontId="7" fillId="34" borderId="13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164" fontId="7" fillId="34" borderId="13" xfId="0" applyNumberFormat="1" applyFont="1" applyFill="1" applyBorder="1" applyAlignment="1">
      <alignment horizontal="center" vertical="center"/>
    </xf>
    <xf numFmtId="164" fontId="7" fillId="35" borderId="13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4" fontId="8" fillId="0" borderId="10" xfId="0" applyNumberFormat="1" applyFont="1" applyBorder="1" applyAlignment="1">
      <alignment horizontal="center" vertical="top"/>
    </xf>
    <xf numFmtId="4" fontId="8" fillId="0" borderId="10" xfId="0" applyNumberFormat="1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15" xfId="0" applyFont="1" applyBorder="1" applyAlignment="1">
      <alignment horizontal="center" vertical="top"/>
    </xf>
    <xf numFmtId="3" fontId="8" fillId="0" borderId="16" xfId="0" applyNumberFormat="1" applyFont="1" applyBorder="1" applyAlignment="1">
      <alignment horizontal="center" vertical="top"/>
    </xf>
    <xf numFmtId="3" fontId="8" fillId="0" borderId="17" xfId="0" applyNumberFormat="1" applyFont="1" applyBorder="1" applyAlignment="1">
      <alignment horizontal="center" vertical="top"/>
    </xf>
    <xf numFmtId="4" fontId="6" fillId="37" borderId="16" xfId="0" applyNumberFormat="1" applyFont="1" applyFill="1" applyBorder="1" applyAlignment="1">
      <alignment horizontal="center" vertical="center"/>
    </xf>
    <xf numFmtId="4" fontId="6" fillId="38" borderId="16" xfId="0" applyNumberFormat="1" applyFont="1" applyFill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top"/>
    </xf>
    <xf numFmtId="4" fontId="6" fillId="36" borderId="18" xfId="0" applyNumberFormat="1" applyFont="1" applyFill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top"/>
    </xf>
    <xf numFmtId="4" fontId="6" fillId="37" borderId="10" xfId="0" applyNumberFormat="1" applyFont="1" applyFill="1" applyBorder="1" applyAlignment="1">
      <alignment horizontal="center" vertical="center"/>
    </xf>
    <xf numFmtId="4" fontId="6" fillId="38" borderId="10" xfId="0" applyNumberFormat="1" applyFont="1" applyFill="1" applyBorder="1" applyAlignment="1">
      <alignment horizontal="center" vertical="center"/>
    </xf>
    <xf numFmtId="4" fontId="6" fillId="36" borderId="2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3" fontId="8" fillId="0" borderId="22" xfId="0" applyNumberFormat="1" applyFont="1" applyBorder="1" applyAlignment="1">
      <alignment horizontal="center" vertical="top"/>
    </xf>
    <xf numFmtId="4" fontId="6" fillId="37" borderId="22" xfId="0" applyNumberFormat="1" applyFont="1" applyFill="1" applyBorder="1" applyAlignment="1">
      <alignment horizontal="center" vertical="center"/>
    </xf>
    <xf numFmtId="4" fontId="6" fillId="38" borderId="22" xfId="0" applyNumberFormat="1" applyFont="1" applyFill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top"/>
    </xf>
    <xf numFmtId="4" fontId="6" fillId="36" borderId="23" xfId="0" applyNumberFormat="1" applyFont="1" applyFill="1" applyBorder="1" applyAlignment="1">
      <alignment horizontal="right" vertical="center" wrapText="1"/>
    </xf>
    <xf numFmtId="3" fontId="8" fillId="33" borderId="24" xfId="0" applyNumberFormat="1" applyFont="1" applyFill="1" applyBorder="1" applyAlignment="1">
      <alignment horizontal="right" vertical="top"/>
    </xf>
    <xf numFmtId="4" fontId="8" fillId="33" borderId="25" xfId="0" applyNumberFormat="1" applyFont="1" applyFill="1" applyBorder="1" applyAlignment="1">
      <alignment horizontal="center" vertical="top"/>
    </xf>
    <xf numFmtId="4" fontId="8" fillId="33" borderId="26" xfId="0" applyNumberFormat="1" applyFont="1" applyFill="1" applyBorder="1" applyAlignment="1">
      <alignment horizontal="right" vertical="top"/>
    </xf>
    <xf numFmtId="0" fontId="8" fillId="36" borderId="0" xfId="0" applyFont="1" applyFill="1" applyBorder="1" applyAlignment="1">
      <alignment horizontal="right" vertical="top"/>
    </xf>
    <xf numFmtId="3" fontId="8" fillId="36" borderId="0" xfId="0" applyNumberFormat="1" applyFont="1" applyFill="1" applyBorder="1" applyAlignment="1">
      <alignment horizontal="center" vertical="top"/>
    </xf>
    <xf numFmtId="3" fontId="8" fillId="36" borderId="0" xfId="0" applyNumberFormat="1" applyFont="1" applyFill="1" applyBorder="1" applyAlignment="1">
      <alignment horizontal="right" vertical="top"/>
    </xf>
    <xf numFmtId="4" fontId="8" fillId="36" borderId="0" xfId="0" applyNumberFormat="1" applyFont="1" applyFill="1" applyBorder="1" applyAlignment="1">
      <alignment horizontal="center" vertical="top"/>
    </xf>
    <xf numFmtId="4" fontId="8" fillId="36" borderId="0" xfId="0" applyNumberFormat="1" applyFont="1" applyFill="1" applyBorder="1" applyAlignment="1">
      <alignment horizontal="right" vertical="top"/>
    </xf>
    <xf numFmtId="4" fontId="9" fillId="36" borderId="0" xfId="0" applyNumberFormat="1" applyFont="1" applyFill="1" applyBorder="1" applyAlignment="1">
      <alignment horizontal="center" vertical="center" wrapText="1"/>
    </xf>
    <xf numFmtId="4" fontId="10" fillId="0" borderId="27" xfId="0" applyNumberFormat="1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4" fontId="10" fillId="0" borderId="28" xfId="0" applyNumberFormat="1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4" fontId="10" fillId="0" borderId="29" xfId="0" applyNumberFormat="1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4" fontId="10" fillId="0" borderId="14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right" vertical="top"/>
    </xf>
    <xf numFmtId="4" fontId="8" fillId="0" borderId="0" xfId="0" applyNumberFormat="1" applyFont="1" applyBorder="1" applyAlignment="1">
      <alignment horizontal="center" vertical="top"/>
    </xf>
    <xf numFmtId="4" fontId="8" fillId="0" borderId="0" xfId="0" applyNumberFormat="1" applyFont="1" applyBorder="1" applyAlignment="1">
      <alignment horizontal="right" vertical="top"/>
    </xf>
    <xf numFmtId="3" fontId="10" fillId="33" borderId="24" xfId="0" applyNumberFormat="1" applyFont="1" applyFill="1" applyBorder="1" applyAlignment="1">
      <alignment horizontal="center" vertical="top"/>
    </xf>
    <xf numFmtId="4" fontId="10" fillId="33" borderId="25" xfId="0" applyNumberFormat="1" applyFont="1" applyFill="1" applyBorder="1" applyAlignment="1">
      <alignment horizontal="center" vertical="top"/>
    </xf>
    <xf numFmtId="4" fontId="10" fillId="33" borderId="26" xfId="0" applyNumberFormat="1" applyFont="1" applyFill="1" applyBorder="1" applyAlignment="1">
      <alignment horizontal="right" vertical="top"/>
    </xf>
    <xf numFmtId="4" fontId="10" fillId="0" borderId="30" xfId="0" applyNumberFormat="1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4" fontId="10" fillId="0" borderId="13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6" fillId="36" borderId="12" xfId="0" applyFont="1" applyFill="1" applyBorder="1" applyAlignment="1">
      <alignment horizontal="center" vertical="center" wrapText="1"/>
    </xf>
    <xf numFmtId="9" fontId="7" fillId="36" borderId="13" xfId="0" applyNumberFormat="1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 wrapText="1"/>
    </xf>
    <xf numFmtId="164" fontId="7" fillId="36" borderId="13" xfId="0" applyNumberFormat="1" applyFon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center" vertical="top"/>
    </xf>
    <xf numFmtId="4" fontId="10" fillId="0" borderId="31" xfId="0" applyNumberFormat="1" applyFont="1" applyBorder="1" applyAlignment="1">
      <alignment horizontal="center" vertical="top"/>
    </xf>
    <xf numFmtId="0" fontId="8" fillId="0" borderId="32" xfId="0" applyNumberFormat="1" applyFont="1" applyBorder="1" applyAlignment="1">
      <alignment horizontal="center" vertical="top"/>
    </xf>
    <xf numFmtId="3" fontId="8" fillId="0" borderId="33" xfId="0" applyNumberFormat="1" applyFont="1" applyBorder="1" applyAlignment="1">
      <alignment horizontal="center" vertical="top"/>
    </xf>
    <xf numFmtId="4" fontId="8" fillId="0" borderId="33" xfId="0" applyNumberFormat="1" applyFont="1" applyBorder="1" applyAlignment="1">
      <alignment horizontal="center" vertical="top"/>
    </xf>
    <xf numFmtId="4" fontId="6" fillId="36" borderId="34" xfId="0" applyNumberFormat="1" applyFont="1" applyFill="1" applyBorder="1" applyAlignment="1">
      <alignment horizontal="right" vertical="center" wrapText="1"/>
    </xf>
    <xf numFmtId="0" fontId="8" fillId="0" borderId="21" xfId="0" applyNumberFormat="1" applyFont="1" applyBorder="1" applyAlignment="1">
      <alignment horizontal="center" vertical="top"/>
    </xf>
    <xf numFmtId="4" fontId="8" fillId="0" borderId="22" xfId="0" applyNumberFormat="1" applyFont="1" applyBorder="1" applyAlignment="1">
      <alignment horizontal="right" vertical="top"/>
    </xf>
    <xf numFmtId="0" fontId="0" fillId="0" borderId="35" xfId="0" applyBorder="1" applyAlignment="1">
      <alignment vertical="top"/>
    </xf>
    <xf numFmtId="3" fontId="8" fillId="33" borderId="36" xfId="0" applyNumberFormat="1" applyFont="1" applyFill="1" applyBorder="1" applyAlignment="1">
      <alignment horizontal="center" vertical="top"/>
    </xf>
    <xf numFmtId="4" fontId="8" fillId="33" borderId="16" xfId="0" applyNumberFormat="1" applyFont="1" applyFill="1" applyBorder="1" applyAlignment="1">
      <alignment horizontal="center" vertical="top"/>
    </xf>
    <xf numFmtId="4" fontId="8" fillId="33" borderId="18" xfId="0" applyNumberFormat="1" applyFont="1" applyFill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4" fontId="11" fillId="0" borderId="10" xfId="0" applyNumberFormat="1" applyFont="1" applyBorder="1" applyAlignment="1">
      <alignment horizontal="right" vertical="top"/>
    </xf>
    <xf numFmtId="3" fontId="9" fillId="33" borderId="24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/>
    </xf>
    <xf numFmtId="4" fontId="6" fillId="36" borderId="18" xfId="0" applyNumberFormat="1" applyFont="1" applyFill="1" applyBorder="1" applyAlignment="1">
      <alignment horizontal="center" vertical="center" wrapText="1"/>
    </xf>
    <xf numFmtId="4" fontId="6" fillId="36" borderId="20" xfId="0" applyNumberFormat="1" applyFont="1" applyFill="1" applyBorder="1" applyAlignment="1">
      <alignment horizontal="center" vertical="center" wrapText="1"/>
    </xf>
    <xf numFmtId="4" fontId="6" fillId="36" borderId="2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top"/>
    </xf>
    <xf numFmtId="4" fontId="8" fillId="0" borderId="25" xfId="0" applyNumberFormat="1" applyFont="1" applyBorder="1" applyAlignment="1">
      <alignment horizontal="center" vertical="top"/>
    </xf>
    <xf numFmtId="4" fontId="8" fillId="0" borderId="26" xfId="0" applyNumberFormat="1" applyFont="1" applyBorder="1" applyAlignment="1">
      <alignment horizontal="center" vertical="top"/>
    </xf>
    <xf numFmtId="4" fontId="8" fillId="0" borderId="26" xfId="0" applyNumberFormat="1" applyFont="1" applyBorder="1" applyAlignment="1">
      <alignment horizontal="right" vertical="top"/>
    </xf>
    <xf numFmtId="3" fontId="10" fillId="0" borderId="24" xfId="0" applyNumberFormat="1" applyFont="1" applyBorder="1" applyAlignment="1">
      <alignment horizontal="center" vertical="top"/>
    </xf>
    <xf numFmtId="4" fontId="10" fillId="0" borderId="25" xfId="0" applyNumberFormat="1" applyFont="1" applyBorder="1" applyAlignment="1">
      <alignment horizontal="center" vertical="top"/>
    </xf>
    <xf numFmtId="4" fontId="10" fillId="0" borderId="2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" fontId="10" fillId="0" borderId="37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4" fontId="10" fillId="0" borderId="38" xfId="0" applyNumberFormat="1" applyFont="1" applyBorder="1" applyAlignment="1">
      <alignment horizontal="center" vertical="center"/>
    </xf>
    <xf numFmtId="4" fontId="10" fillId="0" borderId="39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" fontId="10" fillId="0" borderId="4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0" fillId="0" borderId="41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4" fontId="0" fillId="0" borderId="33" xfId="0" applyNumberFormat="1" applyFont="1" applyBorder="1" applyAlignment="1">
      <alignment horizontal="right" vertical="top"/>
    </xf>
    <xf numFmtId="4" fontId="11" fillId="0" borderId="13" xfId="0" applyNumberFormat="1" applyFont="1" applyBorder="1" applyAlignment="1">
      <alignment vertical="center"/>
    </xf>
    <xf numFmtId="4" fontId="11" fillId="0" borderId="26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4" fontId="8" fillId="33" borderId="36" xfId="0" applyNumberFormat="1" applyFont="1" applyFill="1" applyBorder="1" applyAlignment="1">
      <alignment horizontal="center" vertical="top"/>
    </xf>
    <xf numFmtId="4" fontId="8" fillId="33" borderId="36" xfId="0" applyNumberFormat="1" applyFont="1" applyFill="1" applyBorder="1" applyAlignment="1">
      <alignment horizontal="right" vertical="top"/>
    </xf>
    <xf numFmtId="4" fontId="11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 readingOrder="1"/>
    </xf>
    <xf numFmtId="0" fontId="10" fillId="0" borderId="39" xfId="0" applyFont="1" applyBorder="1" applyAlignment="1">
      <alignment horizontal="left" vertical="top"/>
    </xf>
    <xf numFmtId="0" fontId="10" fillId="0" borderId="43" xfId="0" applyFont="1" applyBorder="1" applyAlignment="1">
      <alignment horizontal="left" vertical="top"/>
    </xf>
    <xf numFmtId="0" fontId="10" fillId="0" borderId="44" xfId="0" applyFont="1" applyBorder="1" applyAlignment="1">
      <alignment horizontal="left" vertical="top"/>
    </xf>
    <xf numFmtId="0" fontId="10" fillId="0" borderId="45" xfId="0" applyFont="1" applyBorder="1" applyAlignment="1">
      <alignment horizontal="left" vertical="top"/>
    </xf>
    <xf numFmtId="0" fontId="11" fillId="0" borderId="0" xfId="0" applyFont="1" applyAlignment="1">
      <alignment horizontal="right" vertical="top"/>
    </xf>
    <xf numFmtId="0" fontId="8" fillId="33" borderId="42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4" fontId="9" fillId="36" borderId="27" xfId="0" applyNumberFormat="1" applyFont="1" applyFill="1" applyBorder="1" applyAlignment="1">
      <alignment horizontal="center" vertical="center" wrapText="1"/>
    </xf>
    <xf numFmtId="4" fontId="9" fillId="36" borderId="29" xfId="0" applyNumberFormat="1" applyFont="1" applyFill="1" applyBorder="1" applyAlignment="1">
      <alignment horizontal="center" vertical="center" wrapText="1"/>
    </xf>
    <xf numFmtId="4" fontId="9" fillId="36" borderId="27" xfId="0" applyNumberFormat="1" applyFont="1" applyFill="1" applyBorder="1" applyAlignment="1">
      <alignment horizontal="center" vertical="top" wrapText="1"/>
    </xf>
    <xf numFmtId="4" fontId="9" fillId="36" borderId="29" xfId="0" applyNumberFormat="1" applyFont="1" applyFill="1" applyBorder="1" applyAlignment="1">
      <alignment horizontal="center" vertical="top" wrapText="1"/>
    </xf>
    <xf numFmtId="4" fontId="9" fillId="36" borderId="12" xfId="0" applyNumberFormat="1" applyFont="1" applyFill="1" applyBorder="1" applyAlignment="1">
      <alignment horizontal="center" vertical="center" wrapText="1"/>
    </xf>
    <xf numFmtId="4" fontId="9" fillId="36" borderId="14" xfId="0" applyNumberFormat="1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left" vertical="top"/>
    </xf>
    <xf numFmtId="0" fontId="10" fillId="0" borderId="47" xfId="0" applyFont="1" applyBorder="1" applyAlignment="1">
      <alignment horizontal="left" vertical="top"/>
    </xf>
    <xf numFmtId="0" fontId="10" fillId="0" borderId="48" xfId="0" applyFont="1" applyBorder="1" applyAlignment="1">
      <alignment horizontal="left" vertical="top"/>
    </xf>
    <xf numFmtId="0" fontId="10" fillId="0" borderId="49" xfId="0" applyFont="1" applyBorder="1" applyAlignment="1">
      <alignment horizontal="left" vertical="top"/>
    </xf>
    <xf numFmtId="0" fontId="10" fillId="0" borderId="50" xfId="0" applyFont="1" applyBorder="1" applyAlignment="1">
      <alignment horizontal="left" vertical="top"/>
    </xf>
    <xf numFmtId="0" fontId="11" fillId="0" borderId="42" xfId="0" applyFont="1" applyBorder="1" applyAlignment="1">
      <alignment horizontal="right" vertical="top"/>
    </xf>
    <xf numFmtId="0" fontId="11" fillId="0" borderId="51" xfId="0" applyFont="1" applyBorder="1" applyAlignment="1">
      <alignment horizontal="right" vertical="top"/>
    </xf>
    <xf numFmtId="0" fontId="5" fillId="27" borderId="52" xfId="0" applyFont="1" applyFill="1" applyBorder="1" applyAlignment="1">
      <alignment horizontal="center" vertical="center" wrapText="1"/>
    </xf>
    <xf numFmtId="0" fontId="5" fillId="27" borderId="42" xfId="0" applyFont="1" applyFill="1" applyBorder="1" applyAlignment="1">
      <alignment horizontal="center" vertical="center" wrapText="1"/>
    </xf>
    <xf numFmtId="0" fontId="5" fillId="27" borderId="5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9" fillId="36" borderId="12" xfId="0" applyNumberFormat="1" applyFont="1" applyFill="1" applyBorder="1" applyAlignment="1">
      <alignment horizontal="center" vertical="top" wrapText="1"/>
    </xf>
    <xf numFmtId="4" fontId="9" fillId="36" borderId="14" xfId="0" applyNumberFormat="1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6" fillId="39" borderId="52" xfId="0" applyFont="1" applyFill="1" applyBorder="1" applyAlignment="1">
      <alignment horizontal="center" vertical="center" wrapText="1"/>
    </xf>
    <xf numFmtId="0" fontId="5" fillId="39" borderId="42" xfId="0" applyFont="1" applyFill="1" applyBorder="1" applyAlignment="1">
      <alignment horizontal="center" vertical="center" wrapText="1"/>
    </xf>
    <xf numFmtId="0" fontId="5" fillId="39" borderId="51" xfId="0" applyFont="1" applyFill="1" applyBorder="1" applyAlignment="1">
      <alignment horizontal="center" vertical="center" wrapText="1"/>
    </xf>
    <xf numFmtId="0" fontId="5" fillId="40" borderId="52" xfId="0" applyFont="1" applyFill="1" applyBorder="1" applyAlignment="1">
      <alignment horizontal="center" vertical="center" wrapText="1"/>
    </xf>
    <xf numFmtId="0" fontId="5" fillId="40" borderId="42" xfId="0" applyFont="1" applyFill="1" applyBorder="1" applyAlignment="1">
      <alignment horizontal="center" vertical="center" wrapText="1"/>
    </xf>
    <xf numFmtId="0" fontId="5" fillId="40" borderId="51" xfId="0" applyFont="1" applyFill="1" applyBorder="1" applyAlignment="1">
      <alignment horizontal="center" vertical="center" wrapText="1"/>
    </xf>
    <xf numFmtId="0" fontId="49" fillId="41" borderId="52" xfId="0" applyFont="1" applyFill="1" applyBorder="1" applyAlignment="1">
      <alignment horizontal="center" vertical="center" wrapText="1"/>
    </xf>
    <xf numFmtId="0" fontId="49" fillId="41" borderId="42" xfId="0" applyFont="1" applyFill="1" applyBorder="1" applyAlignment="1">
      <alignment horizontal="center" vertical="center" wrapText="1"/>
    </xf>
    <xf numFmtId="0" fontId="49" fillId="41" borderId="51" xfId="0" applyFont="1" applyFill="1" applyBorder="1" applyAlignment="1">
      <alignment horizontal="center" vertical="center" wrapText="1"/>
    </xf>
    <xf numFmtId="0" fontId="50" fillId="36" borderId="52" xfId="0" applyFont="1" applyFill="1" applyBorder="1" applyAlignment="1">
      <alignment horizontal="center" vertical="center" wrapText="1"/>
    </xf>
    <xf numFmtId="0" fontId="50" fillId="36" borderId="42" xfId="0" applyFont="1" applyFill="1" applyBorder="1" applyAlignment="1">
      <alignment horizontal="center" vertical="center" wrapText="1"/>
    </xf>
    <xf numFmtId="0" fontId="50" fillId="36" borderId="51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50" fillId="42" borderId="52" xfId="0" applyFont="1" applyFill="1" applyBorder="1" applyAlignment="1">
      <alignment horizontal="center" vertical="center" wrapText="1"/>
    </xf>
    <xf numFmtId="0" fontId="50" fillId="42" borderId="42" xfId="0" applyFont="1" applyFill="1" applyBorder="1" applyAlignment="1">
      <alignment horizontal="center" vertical="center" wrapText="1"/>
    </xf>
    <xf numFmtId="0" fontId="50" fillId="42" borderId="51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top"/>
    </xf>
    <xf numFmtId="0" fontId="8" fillId="0" borderId="51" xfId="0" applyFont="1" applyBorder="1" applyAlignment="1">
      <alignment horizontal="center" vertical="top"/>
    </xf>
    <xf numFmtId="0" fontId="50" fillId="4" borderId="52" xfId="0" applyFont="1" applyFill="1" applyBorder="1" applyAlignment="1">
      <alignment horizontal="center" vertical="center" wrapText="1"/>
    </xf>
    <xf numFmtId="0" fontId="50" fillId="4" borderId="42" xfId="0" applyFont="1" applyFill="1" applyBorder="1" applyAlignment="1">
      <alignment horizontal="center" vertical="center" wrapText="1"/>
    </xf>
    <xf numFmtId="0" fontId="50" fillId="4" borderId="5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50" fillId="16" borderId="52" xfId="0" applyFont="1" applyFill="1" applyBorder="1" applyAlignment="1">
      <alignment horizontal="center" vertical="center" wrapText="1"/>
    </xf>
    <xf numFmtId="0" fontId="50" fillId="16" borderId="42" xfId="0" applyFont="1" applyFill="1" applyBorder="1" applyAlignment="1">
      <alignment horizontal="center" vertical="center" wrapText="1"/>
    </xf>
    <xf numFmtId="0" fontId="50" fillId="16" borderId="51" xfId="0" applyFont="1" applyFill="1" applyBorder="1" applyAlignment="1">
      <alignment horizontal="center" vertical="center" wrapText="1"/>
    </xf>
    <xf numFmtId="4" fontId="9" fillId="36" borderId="46" xfId="0" applyNumberFormat="1" applyFont="1" applyFill="1" applyBorder="1" applyAlignment="1">
      <alignment horizontal="center" vertical="center" wrapText="1"/>
    </xf>
    <xf numFmtId="4" fontId="9" fillId="36" borderId="4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50" fillId="43" borderId="52" xfId="0" applyFont="1" applyFill="1" applyBorder="1" applyAlignment="1">
      <alignment horizontal="center" vertical="center" wrapText="1"/>
    </xf>
    <xf numFmtId="0" fontId="50" fillId="43" borderId="42" xfId="0" applyFont="1" applyFill="1" applyBorder="1" applyAlignment="1">
      <alignment horizontal="center" vertical="center" wrapText="1"/>
    </xf>
    <xf numFmtId="0" fontId="50" fillId="43" borderId="5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1" fillId="0" borderId="3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3" fontId="6" fillId="36" borderId="12" xfId="0" applyNumberFormat="1" applyFont="1" applyFill="1" applyBorder="1" applyAlignment="1">
      <alignment horizontal="center" vertical="center" wrapText="1"/>
    </xf>
    <xf numFmtId="3" fontId="6" fillId="36" borderId="14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44"/>
  <sheetViews>
    <sheetView showGridLines="0" showOutlineSymbols="0" zoomScalePageLayoutView="0" workbookViewId="0" topLeftCell="A64">
      <selection activeCell="E532" sqref="E532"/>
    </sheetView>
  </sheetViews>
  <sheetFormatPr defaultColWidth="6.8515625" defaultRowHeight="12.75" customHeight="1"/>
  <cols>
    <col min="1" max="1" width="5.57421875" style="4" customWidth="1"/>
    <col min="2" max="2" width="26.00390625" style="0" customWidth="1"/>
    <col min="3" max="3" width="12.28125" style="4" customWidth="1"/>
    <col min="4" max="4" width="9.421875" style="4" customWidth="1"/>
    <col min="5" max="5" width="9.57421875" style="0" customWidth="1"/>
    <col min="6" max="6" width="9.140625" style="0" customWidth="1"/>
    <col min="7" max="7" width="10.421875" style="0" customWidth="1"/>
    <col min="8" max="8" width="8.28125" style="0" customWidth="1"/>
    <col min="9" max="9" width="9.7109375" style="0" customWidth="1"/>
  </cols>
  <sheetData>
    <row r="1" spans="1:10" ht="22.5" customHeight="1">
      <c r="A1" s="130" t="s">
        <v>635</v>
      </c>
      <c r="B1" s="130"/>
      <c r="C1" s="130"/>
      <c r="D1" s="130"/>
      <c r="E1" s="130"/>
      <c r="F1" s="130"/>
      <c r="G1" s="130"/>
      <c r="J1" s="2"/>
    </row>
    <row r="2" spans="1:7" ht="38.25" customHeight="1">
      <c r="A2" s="3" t="s">
        <v>633</v>
      </c>
      <c r="B2" s="3" t="s">
        <v>0</v>
      </c>
      <c r="C2" s="3" t="s">
        <v>634</v>
      </c>
      <c r="D2" s="3" t="s">
        <v>1</v>
      </c>
      <c r="E2" s="3" t="s">
        <v>2</v>
      </c>
      <c r="F2" s="3" t="s">
        <v>3</v>
      </c>
      <c r="G2" s="3" t="s">
        <v>4</v>
      </c>
    </row>
    <row r="3" spans="1:7" ht="12.75">
      <c r="A3" s="5" t="s">
        <v>5</v>
      </c>
      <c r="B3" s="6" t="s">
        <v>6</v>
      </c>
      <c r="C3" s="5" t="s">
        <v>7</v>
      </c>
      <c r="D3" s="7">
        <v>96</v>
      </c>
      <c r="E3" s="8">
        <v>174.12856499999998</v>
      </c>
      <c r="F3" s="8">
        <v>4.26</v>
      </c>
      <c r="G3" s="8">
        <v>178.38856500000003</v>
      </c>
    </row>
    <row r="4" spans="1:7" ht="12.75">
      <c r="A4" s="5" t="s">
        <v>8</v>
      </c>
      <c r="B4" s="6" t="s">
        <v>9</v>
      </c>
      <c r="C4" s="5" t="s">
        <v>7</v>
      </c>
      <c r="D4" s="7">
        <v>96</v>
      </c>
      <c r="E4" s="8">
        <v>153.422855</v>
      </c>
      <c r="F4" s="8">
        <v>4.26</v>
      </c>
      <c r="G4" s="8">
        <v>157.682855</v>
      </c>
    </row>
    <row r="5" spans="1:7" ht="12.75">
      <c r="A5" s="5" t="s">
        <v>10</v>
      </c>
      <c r="B5" s="6" t="s">
        <v>11</v>
      </c>
      <c r="C5" s="5" t="s">
        <v>7</v>
      </c>
      <c r="D5" s="7">
        <v>116</v>
      </c>
      <c r="E5" s="8">
        <v>87.349994</v>
      </c>
      <c r="F5" s="8">
        <v>4.26</v>
      </c>
      <c r="G5" s="8">
        <v>91.60999400000001</v>
      </c>
    </row>
    <row r="6" spans="1:7" ht="12.75">
      <c r="A6" s="5" t="s">
        <v>12</v>
      </c>
      <c r="B6" s="6" t="s">
        <v>13</v>
      </c>
      <c r="C6" s="5" t="s">
        <v>7</v>
      </c>
      <c r="D6" s="7">
        <v>116</v>
      </c>
      <c r="E6" s="8">
        <v>84.134822</v>
      </c>
      <c r="F6" s="8">
        <v>4.26</v>
      </c>
      <c r="G6" s="8">
        <v>88.39482199999999</v>
      </c>
    </row>
    <row r="7" spans="1:7" ht="12.75">
      <c r="A7" s="5" t="s">
        <v>14</v>
      </c>
      <c r="B7" s="6" t="s">
        <v>15</v>
      </c>
      <c r="C7" s="5" t="s">
        <v>7</v>
      </c>
      <c r="D7" s="7">
        <v>116</v>
      </c>
      <c r="E7" s="8">
        <v>99.05322000000001</v>
      </c>
      <c r="F7" s="8">
        <v>4.26</v>
      </c>
      <c r="G7" s="8">
        <v>103.31322</v>
      </c>
    </row>
    <row r="8" spans="1:7" ht="12.75">
      <c r="A8" s="5" t="s">
        <v>16</v>
      </c>
      <c r="B8" s="6" t="s">
        <v>17</v>
      </c>
      <c r="C8" s="5" t="s">
        <v>7</v>
      </c>
      <c r="D8" s="7">
        <v>116</v>
      </c>
      <c r="E8" s="8">
        <v>65.22961</v>
      </c>
      <c r="F8" s="8">
        <v>4.26</v>
      </c>
      <c r="G8" s="8">
        <v>69.48961</v>
      </c>
    </row>
    <row r="9" spans="1:7" ht="12.75">
      <c r="A9" s="5" t="s">
        <v>18</v>
      </c>
      <c r="B9" s="6" t="s">
        <v>19</v>
      </c>
      <c r="C9" s="5" t="s">
        <v>7</v>
      </c>
      <c r="D9" s="7">
        <v>116</v>
      </c>
      <c r="E9" s="8">
        <v>161.041738</v>
      </c>
      <c r="F9" s="8">
        <v>4.26</v>
      </c>
      <c r="G9" s="8">
        <v>165.301738</v>
      </c>
    </row>
    <row r="10" spans="1:7" ht="12.75">
      <c r="A10" s="5" t="s">
        <v>20</v>
      </c>
      <c r="B10" s="6" t="s">
        <v>21</v>
      </c>
      <c r="C10" s="5" t="s">
        <v>7</v>
      </c>
      <c r="D10" s="7">
        <v>116</v>
      </c>
      <c r="E10" s="8">
        <v>199.75241</v>
      </c>
      <c r="F10" s="8">
        <v>4.26</v>
      </c>
      <c r="G10" s="8">
        <v>204.01241</v>
      </c>
    </row>
    <row r="11" spans="1:7" ht="12.75">
      <c r="A11" s="5" t="s">
        <v>22</v>
      </c>
      <c r="B11" s="6" t="s">
        <v>23</v>
      </c>
      <c r="C11" s="5" t="s">
        <v>7</v>
      </c>
      <c r="D11" s="7">
        <v>116</v>
      </c>
      <c r="E11" s="8">
        <v>208.88349900000003</v>
      </c>
      <c r="F11" s="8">
        <v>4.26</v>
      </c>
      <c r="G11" s="8">
        <v>213.143499</v>
      </c>
    </row>
    <row r="12" spans="1:7" ht="12.75">
      <c r="A12" s="5" t="s">
        <v>24</v>
      </c>
      <c r="B12" s="6" t="s">
        <v>25</v>
      </c>
      <c r="C12" s="5" t="s">
        <v>7</v>
      </c>
      <c r="D12" s="7">
        <v>116</v>
      </c>
      <c r="E12" s="8">
        <v>224.444931</v>
      </c>
      <c r="F12" s="8">
        <v>4.26</v>
      </c>
      <c r="G12" s="8">
        <v>228.704931</v>
      </c>
    </row>
    <row r="13" spans="1:7" ht="12.75">
      <c r="A13" s="5" t="s">
        <v>26</v>
      </c>
      <c r="B13" s="6" t="s">
        <v>27</v>
      </c>
      <c r="C13" s="5" t="s">
        <v>7</v>
      </c>
      <c r="D13" s="7">
        <v>116</v>
      </c>
      <c r="E13" s="8">
        <v>190.621322</v>
      </c>
      <c r="F13" s="8">
        <v>4.26</v>
      </c>
      <c r="G13" s="8">
        <v>194.881322</v>
      </c>
    </row>
    <row r="14" spans="1:7" ht="12.75">
      <c r="A14" s="5" t="s">
        <v>28</v>
      </c>
      <c r="B14" s="6" t="s">
        <v>29</v>
      </c>
      <c r="C14" s="5" t="s">
        <v>7</v>
      </c>
      <c r="D14" s="7">
        <v>116</v>
      </c>
      <c r="E14" s="8">
        <v>182.519088</v>
      </c>
      <c r="F14" s="8">
        <v>4.26</v>
      </c>
      <c r="G14" s="8">
        <v>186.779088</v>
      </c>
    </row>
    <row r="15" spans="1:7" ht="12.75">
      <c r="A15" s="5" t="s">
        <v>30</v>
      </c>
      <c r="B15" s="6" t="s">
        <v>31</v>
      </c>
      <c r="C15" s="5" t="s">
        <v>7</v>
      </c>
      <c r="D15" s="7">
        <v>116</v>
      </c>
      <c r="E15" s="8">
        <v>197.437486</v>
      </c>
      <c r="F15" s="8">
        <v>4.26</v>
      </c>
      <c r="G15" s="8">
        <v>201.697486</v>
      </c>
    </row>
    <row r="16" spans="1:7" ht="12.75">
      <c r="A16" s="5" t="s">
        <v>32</v>
      </c>
      <c r="B16" s="6" t="s">
        <v>33</v>
      </c>
      <c r="C16" s="5" t="s">
        <v>7</v>
      </c>
      <c r="D16" s="7">
        <v>116</v>
      </c>
      <c r="E16" s="8">
        <v>87.09277999999999</v>
      </c>
      <c r="F16" s="8">
        <v>4.26</v>
      </c>
      <c r="G16" s="8">
        <v>91.35278000000001</v>
      </c>
    </row>
    <row r="17" spans="1:7" ht="12.75">
      <c r="A17" s="5" t="s">
        <v>34</v>
      </c>
      <c r="B17" s="6" t="s">
        <v>35</v>
      </c>
      <c r="C17" s="5" t="s">
        <v>7</v>
      </c>
      <c r="D17" s="7">
        <v>116</v>
      </c>
      <c r="E17" s="8">
        <v>119.63032100000001</v>
      </c>
      <c r="F17" s="8">
        <v>4.26</v>
      </c>
      <c r="G17" s="8">
        <v>123.890321</v>
      </c>
    </row>
    <row r="18" spans="1:7" ht="12.75">
      <c r="A18" s="5" t="s">
        <v>36</v>
      </c>
      <c r="B18" s="6" t="s">
        <v>37</v>
      </c>
      <c r="C18" s="5" t="s">
        <v>7</v>
      </c>
      <c r="D18" s="7">
        <v>116</v>
      </c>
      <c r="E18" s="8">
        <v>78.990546</v>
      </c>
      <c r="F18" s="8">
        <v>4.26</v>
      </c>
      <c r="G18" s="8">
        <v>83.250546</v>
      </c>
    </row>
    <row r="19" spans="1:7" ht="12.75">
      <c r="A19" s="5" t="s">
        <v>38</v>
      </c>
      <c r="B19" s="6" t="s">
        <v>39</v>
      </c>
      <c r="C19" s="5" t="s">
        <v>7</v>
      </c>
      <c r="D19" s="7">
        <v>116</v>
      </c>
      <c r="E19" s="8">
        <v>132.619618</v>
      </c>
      <c r="F19" s="8">
        <v>4.26</v>
      </c>
      <c r="G19" s="8">
        <v>136.879618</v>
      </c>
    </row>
    <row r="20" spans="1:7" ht="12.75">
      <c r="A20" s="5" t="s">
        <v>40</v>
      </c>
      <c r="B20" s="6" t="s">
        <v>41</v>
      </c>
      <c r="C20" s="5" t="s">
        <v>7</v>
      </c>
      <c r="D20" s="7">
        <v>116</v>
      </c>
      <c r="E20" s="8">
        <v>170.43004100000002</v>
      </c>
      <c r="F20" s="8">
        <v>4.26</v>
      </c>
      <c r="G20" s="8">
        <v>174.69004100000004</v>
      </c>
    </row>
    <row r="21" spans="1:7" ht="12.75">
      <c r="A21" s="5" t="s">
        <v>42</v>
      </c>
      <c r="B21" s="6" t="s">
        <v>43</v>
      </c>
      <c r="C21" s="5" t="s">
        <v>7</v>
      </c>
      <c r="D21" s="7">
        <v>116</v>
      </c>
      <c r="E21" s="8">
        <v>197.051666</v>
      </c>
      <c r="F21" s="8">
        <v>4.26</v>
      </c>
      <c r="G21" s="8">
        <v>201.311666</v>
      </c>
    </row>
    <row r="22" spans="1:7" ht="12.75">
      <c r="A22" s="5" t="s">
        <v>44</v>
      </c>
      <c r="B22" s="6" t="s">
        <v>45</v>
      </c>
      <c r="C22" s="5" t="s">
        <v>7</v>
      </c>
      <c r="D22" s="7">
        <v>116</v>
      </c>
      <c r="E22" s="8">
        <v>205.411113</v>
      </c>
      <c r="F22" s="8">
        <v>4.26</v>
      </c>
      <c r="G22" s="8">
        <v>209.67111300000002</v>
      </c>
    </row>
    <row r="23" spans="1:7" ht="12.75">
      <c r="A23" s="5" t="s">
        <v>46</v>
      </c>
      <c r="B23" s="6" t="s">
        <v>47</v>
      </c>
      <c r="C23" s="5" t="s">
        <v>7</v>
      </c>
      <c r="D23" s="7">
        <v>116</v>
      </c>
      <c r="E23" s="8">
        <v>215.956877</v>
      </c>
      <c r="F23" s="8">
        <v>4.26</v>
      </c>
      <c r="G23" s="8">
        <v>220.21687700000004</v>
      </c>
    </row>
    <row r="24" spans="1:7" ht="12.75">
      <c r="A24" s="5" t="s">
        <v>48</v>
      </c>
      <c r="B24" s="6" t="s">
        <v>49</v>
      </c>
      <c r="C24" s="5" t="s">
        <v>7</v>
      </c>
      <c r="D24" s="7">
        <v>116</v>
      </c>
      <c r="E24" s="8">
        <v>180.58998600000004</v>
      </c>
      <c r="F24" s="8">
        <v>4.26</v>
      </c>
      <c r="G24" s="8">
        <v>184.849986</v>
      </c>
    </row>
    <row r="25" spans="1:7" ht="12.75">
      <c r="A25" s="5" t="s">
        <v>50</v>
      </c>
      <c r="B25" s="6" t="s">
        <v>51</v>
      </c>
      <c r="C25" s="5" t="s">
        <v>7</v>
      </c>
      <c r="D25" s="7">
        <v>116</v>
      </c>
      <c r="E25" s="8">
        <v>96.481083</v>
      </c>
      <c r="F25" s="8">
        <v>4.26</v>
      </c>
      <c r="G25" s="8">
        <v>100.741083</v>
      </c>
    </row>
    <row r="26" spans="1:7" ht="12.75">
      <c r="A26" s="5" t="s">
        <v>52</v>
      </c>
      <c r="B26" s="6" t="s">
        <v>53</v>
      </c>
      <c r="C26" s="5" t="s">
        <v>7</v>
      </c>
      <c r="D26" s="7">
        <v>116</v>
      </c>
      <c r="E26" s="8">
        <v>112.04251600000002</v>
      </c>
      <c r="F26" s="8">
        <v>4.26</v>
      </c>
      <c r="G26" s="8">
        <v>116.302516</v>
      </c>
    </row>
    <row r="27" spans="1:7" ht="12.75">
      <c r="A27" s="5" t="s">
        <v>54</v>
      </c>
      <c r="B27" s="6" t="s">
        <v>55</v>
      </c>
      <c r="C27" s="5" t="s">
        <v>7</v>
      </c>
      <c r="D27" s="7">
        <v>116</v>
      </c>
      <c r="E27" s="8">
        <v>118.85867999999999</v>
      </c>
      <c r="F27" s="8">
        <v>4.26</v>
      </c>
      <c r="G27" s="8">
        <v>123.11868000000001</v>
      </c>
    </row>
    <row r="28" spans="1:7" ht="12.75">
      <c r="A28" s="5" t="s">
        <v>56</v>
      </c>
      <c r="B28" s="6" t="s">
        <v>57</v>
      </c>
      <c r="C28" s="5" t="s">
        <v>7</v>
      </c>
      <c r="D28" s="7">
        <v>116</v>
      </c>
      <c r="E28" s="8">
        <v>52.497527999999996</v>
      </c>
      <c r="F28" s="8">
        <v>4.26</v>
      </c>
      <c r="G28" s="8">
        <v>56.757528</v>
      </c>
    </row>
    <row r="29" spans="1:7" ht="12.75">
      <c r="A29" s="5" t="s">
        <v>58</v>
      </c>
      <c r="B29" s="6" t="s">
        <v>59</v>
      </c>
      <c r="C29" s="5" t="s">
        <v>7</v>
      </c>
      <c r="D29" s="7">
        <v>116</v>
      </c>
      <c r="E29" s="8">
        <v>61.371402999999994</v>
      </c>
      <c r="F29" s="8">
        <v>4.26</v>
      </c>
      <c r="G29" s="8">
        <v>65.63140299999999</v>
      </c>
    </row>
    <row r="30" spans="1:7" ht="12.75">
      <c r="A30" s="5" t="s">
        <v>60</v>
      </c>
      <c r="B30" s="6" t="s">
        <v>61</v>
      </c>
      <c r="C30" s="5" t="s">
        <v>7</v>
      </c>
      <c r="D30" s="7">
        <v>116</v>
      </c>
      <c r="E30" s="8">
        <v>138.53553399999998</v>
      </c>
      <c r="F30" s="8">
        <v>4.26</v>
      </c>
      <c r="G30" s="8">
        <v>142.795534</v>
      </c>
    </row>
    <row r="31" spans="1:7" ht="12.75">
      <c r="A31" s="5" t="s">
        <v>62</v>
      </c>
      <c r="B31" s="6" t="s">
        <v>63</v>
      </c>
      <c r="C31" s="5" t="s">
        <v>7</v>
      </c>
      <c r="D31" s="7">
        <v>116</v>
      </c>
      <c r="E31" s="8">
        <v>64.32936099999999</v>
      </c>
      <c r="F31" s="8">
        <v>4.26</v>
      </c>
      <c r="G31" s="8">
        <v>68.589361</v>
      </c>
    </row>
    <row r="32" spans="1:7" ht="12.75">
      <c r="A32" s="5" t="s">
        <v>64</v>
      </c>
      <c r="B32" s="6" t="s">
        <v>65</v>
      </c>
      <c r="C32" s="5" t="s">
        <v>7</v>
      </c>
      <c r="D32" s="7">
        <v>116</v>
      </c>
      <c r="E32" s="8">
        <v>183.676549</v>
      </c>
      <c r="F32" s="8">
        <v>4.26</v>
      </c>
      <c r="G32" s="8">
        <v>187.936549</v>
      </c>
    </row>
    <row r="33" spans="1:7" ht="12.75">
      <c r="A33" s="5" t="s">
        <v>66</v>
      </c>
      <c r="B33" s="6" t="s">
        <v>67</v>
      </c>
      <c r="C33" s="5" t="s">
        <v>7</v>
      </c>
      <c r="D33" s="7">
        <v>116</v>
      </c>
      <c r="E33" s="8">
        <v>145.608912</v>
      </c>
      <c r="F33" s="8">
        <v>4.26</v>
      </c>
      <c r="G33" s="8">
        <v>149.868912</v>
      </c>
    </row>
    <row r="34" spans="1:7" ht="12.75">
      <c r="A34" s="5" t="s">
        <v>68</v>
      </c>
      <c r="B34" s="6" t="s">
        <v>69</v>
      </c>
      <c r="C34" s="5" t="s">
        <v>7</v>
      </c>
      <c r="D34" s="7">
        <v>116</v>
      </c>
      <c r="E34" s="8">
        <v>115.257688</v>
      </c>
      <c r="F34" s="8">
        <v>4.26</v>
      </c>
      <c r="G34" s="8">
        <v>119.517688</v>
      </c>
    </row>
    <row r="35" spans="1:7" ht="12.75">
      <c r="A35" s="5" t="s">
        <v>70</v>
      </c>
      <c r="B35" s="6" t="s">
        <v>71</v>
      </c>
      <c r="C35" s="5" t="s">
        <v>7</v>
      </c>
      <c r="D35" s="7">
        <v>116</v>
      </c>
      <c r="E35" s="8">
        <v>164.64273</v>
      </c>
      <c r="F35" s="8">
        <v>4.26</v>
      </c>
      <c r="G35" s="8">
        <v>168.90273</v>
      </c>
    </row>
    <row r="36" spans="1:7" ht="12.75">
      <c r="A36" s="5" t="s">
        <v>72</v>
      </c>
      <c r="B36" s="6" t="s">
        <v>73</v>
      </c>
      <c r="C36" s="5" t="s">
        <v>7</v>
      </c>
      <c r="D36" s="7">
        <v>116</v>
      </c>
      <c r="E36" s="8">
        <v>81.94850500000001</v>
      </c>
      <c r="F36" s="8">
        <v>4.26</v>
      </c>
      <c r="G36" s="8">
        <v>86.208505</v>
      </c>
    </row>
    <row r="37" spans="1:7" ht="12.75">
      <c r="A37" s="5" t="s">
        <v>74</v>
      </c>
      <c r="B37" s="6" t="s">
        <v>75</v>
      </c>
      <c r="C37" s="5" t="s">
        <v>7</v>
      </c>
      <c r="D37" s="7">
        <v>116</v>
      </c>
      <c r="E37" s="8">
        <v>131.462155</v>
      </c>
      <c r="F37" s="8">
        <v>4.26</v>
      </c>
      <c r="G37" s="8">
        <v>135.722155</v>
      </c>
    </row>
    <row r="38" spans="1:7" ht="12.75">
      <c r="A38" s="5" t="s">
        <v>76</v>
      </c>
      <c r="B38" s="6" t="s">
        <v>77</v>
      </c>
      <c r="C38" s="5" t="s">
        <v>7</v>
      </c>
      <c r="D38" s="7">
        <v>116</v>
      </c>
      <c r="E38" s="8">
        <v>184.190978</v>
      </c>
      <c r="F38" s="8">
        <v>4.26</v>
      </c>
      <c r="G38" s="8">
        <v>188.450978</v>
      </c>
    </row>
    <row r="39" spans="1:7" ht="12.75">
      <c r="A39" s="5" t="s">
        <v>78</v>
      </c>
      <c r="B39" s="6" t="s">
        <v>79</v>
      </c>
      <c r="C39" s="5" t="s">
        <v>7</v>
      </c>
      <c r="D39" s="7">
        <v>116</v>
      </c>
      <c r="E39" s="8">
        <v>55.06966500000001</v>
      </c>
      <c r="F39" s="8">
        <v>4.26</v>
      </c>
      <c r="G39" s="8">
        <v>59.329665</v>
      </c>
    </row>
    <row r="40" spans="1:7" ht="12.75">
      <c r="A40" s="5" t="s">
        <v>80</v>
      </c>
      <c r="B40" s="6" t="s">
        <v>81</v>
      </c>
      <c r="C40" s="5" t="s">
        <v>7</v>
      </c>
      <c r="D40" s="7">
        <v>116</v>
      </c>
      <c r="E40" s="8">
        <v>133.51986399999998</v>
      </c>
      <c r="F40" s="8">
        <v>4.26</v>
      </c>
      <c r="G40" s="8">
        <v>137.779864</v>
      </c>
    </row>
    <row r="41" spans="1:7" ht="12.75">
      <c r="A41" s="5" t="s">
        <v>82</v>
      </c>
      <c r="B41" s="6" t="s">
        <v>83</v>
      </c>
      <c r="C41" s="5" t="s">
        <v>7</v>
      </c>
      <c r="D41" s="7">
        <v>116</v>
      </c>
      <c r="E41" s="8">
        <v>195.379777</v>
      </c>
      <c r="F41" s="8">
        <v>4.26</v>
      </c>
      <c r="G41" s="8">
        <v>199.639777</v>
      </c>
    </row>
    <row r="42" spans="1:7" ht="12.75">
      <c r="A42" s="5" t="s">
        <v>84</v>
      </c>
      <c r="B42" s="6" t="s">
        <v>85</v>
      </c>
      <c r="C42" s="5" t="s">
        <v>7</v>
      </c>
      <c r="D42" s="7">
        <v>116</v>
      </c>
      <c r="E42" s="8">
        <v>167.086262</v>
      </c>
      <c r="F42" s="8">
        <v>4.26</v>
      </c>
      <c r="G42" s="8">
        <v>171.346262</v>
      </c>
    </row>
    <row r="43" spans="1:7" ht="12.75">
      <c r="A43" s="5" t="s">
        <v>86</v>
      </c>
      <c r="B43" s="6" t="s">
        <v>87</v>
      </c>
      <c r="C43" s="5" t="s">
        <v>7</v>
      </c>
      <c r="D43" s="7">
        <v>116</v>
      </c>
      <c r="E43" s="8">
        <v>187.406149</v>
      </c>
      <c r="F43" s="8">
        <v>4.26</v>
      </c>
      <c r="G43" s="8">
        <v>191.66614900000002</v>
      </c>
    </row>
    <row r="44" spans="1:7" ht="12.75">
      <c r="A44" s="5" t="s">
        <v>88</v>
      </c>
      <c r="B44" s="6" t="s">
        <v>89</v>
      </c>
      <c r="C44" s="5" t="s">
        <v>7</v>
      </c>
      <c r="D44" s="7">
        <v>116</v>
      </c>
      <c r="E44" s="8">
        <v>103.425854</v>
      </c>
      <c r="F44" s="8">
        <v>4.26</v>
      </c>
      <c r="G44" s="8">
        <v>107.685854</v>
      </c>
    </row>
    <row r="45" spans="1:7" ht="12.75">
      <c r="A45" s="5" t="s">
        <v>90</v>
      </c>
      <c r="B45" s="6" t="s">
        <v>91</v>
      </c>
      <c r="C45" s="5" t="s">
        <v>7</v>
      </c>
      <c r="D45" s="7">
        <v>116</v>
      </c>
      <c r="E45" s="8">
        <v>202.838975</v>
      </c>
      <c r="F45" s="8">
        <v>4.26</v>
      </c>
      <c r="G45" s="8">
        <v>207.098975</v>
      </c>
    </row>
    <row r="46" spans="1:7" ht="12.75">
      <c r="A46" s="5" t="s">
        <v>92</v>
      </c>
      <c r="B46" s="6" t="s">
        <v>93</v>
      </c>
      <c r="C46" s="5" t="s">
        <v>7</v>
      </c>
      <c r="D46" s="7">
        <v>116</v>
      </c>
      <c r="E46" s="8">
        <v>143.551202</v>
      </c>
      <c r="F46" s="8">
        <v>4.26</v>
      </c>
      <c r="G46" s="8">
        <v>147.81120199999998</v>
      </c>
    </row>
    <row r="47" spans="1:7" ht="12.75">
      <c r="A47" s="5" t="s">
        <v>94</v>
      </c>
      <c r="B47" s="6" t="s">
        <v>95</v>
      </c>
      <c r="C47" s="5" t="s">
        <v>7</v>
      </c>
      <c r="D47" s="7">
        <v>116</v>
      </c>
      <c r="E47" s="8">
        <v>185.991475</v>
      </c>
      <c r="F47" s="8">
        <v>4.26</v>
      </c>
      <c r="G47" s="8">
        <v>190.251475</v>
      </c>
    </row>
    <row r="48" spans="1:7" ht="12.75">
      <c r="A48" s="5" t="s">
        <v>96</v>
      </c>
      <c r="B48" s="6" t="s">
        <v>97</v>
      </c>
      <c r="C48" s="5" t="s">
        <v>7</v>
      </c>
      <c r="D48" s="7">
        <v>116</v>
      </c>
      <c r="E48" s="8">
        <v>92.88008900000001</v>
      </c>
      <c r="F48" s="8">
        <v>4.26</v>
      </c>
      <c r="G48" s="8">
        <v>97.14008899999999</v>
      </c>
    </row>
    <row r="49" spans="1:7" ht="12.75">
      <c r="A49" s="5" t="s">
        <v>98</v>
      </c>
      <c r="B49" s="6" t="s">
        <v>99</v>
      </c>
      <c r="C49" s="5" t="s">
        <v>7</v>
      </c>
      <c r="D49" s="7">
        <v>116</v>
      </c>
      <c r="E49" s="8">
        <v>186.377294</v>
      </c>
      <c r="F49" s="8">
        <v>4.26</v>
      </c>
      <c r="G49" s="8">
        <v>190.637294</v>
      </c>
    </row>
    <row r="50" spans="1:7" ht="12.75">
      <c r="A50" s="5" t="s">
        <v>100</v>
      </c>
      <c r="B50" s="6" t="s">
        <v>101</v>
      </c>
      <c r="C50" s="5" t="s">
        <v>7</v>
      </c>
      <c r="D50" s="7">
        <v>116</v>
      </c>
      <c r="E50" s="8">
        <v>232.28995200000003</v>
      </c>
      <c r="F50" s="8">
        <v>4.26</v>
      </c>
      <c r="G50" s="8">
        <v>236.549952</v>
      </c>
    </row>
    <row r="51" spans="1:7" ht="12.75">
      <c r="A51" s="5" t="s">
        <v>102</v>
      </c>
      <c r="B51" s="6" t="s">
        <v>103</v>
      </c>
      <c r="C51" s="5" t="s">
        <v>7</v>
      </c>
      <c r="D51" s="7">
        <v>116</v>
      </c>
      <c r="E51" s="8">
        <v>145.866125</v>
      </c>
      <c r="F51" s="8">
        <v>4.26</v>
      </c>
      <c r="G51" s="8">
        <v>150.126125</v>
      </c>
    </row>
    <row r="52" spans="1:7" ht="12.75">
      <c r="A52" s="5" t="s">
        <v>104</v>
      </c>
      <c r="B52" s="6" t="s">
        <v>105</v>
      </c>
      <c r="C52" s="5" t="s">
        <v>7</v>
      </c>
      <c r="D52" s="7">
        <v>116</v>
      </c>
      <c r="E52" s="8">
        <v>165.414373</v>
      </c>
      <c r="F52" s="8">
        <v>4.26</v>
      </c>
      <c r="G52" s="8">
        <v>169.67437300000003</v>
      </c>
    </row>
    <row r="53" spans="1:7" ht="12.75">
      <c r="A53" s="5" t="s">
        <v>106</v>
      </c>
      <c r="B53" s="6" t="s">
        <v>107</v>
      </c>
      <c r="C53" s="5" t="s">
        <v>7</v>
      </c>
      <c r="D53" s="7">
        <v>116</v>
      </c>
      <c r="E53" s="8">
        <v>168.243723</v>
      </c>
      <c r="F53" s="8">
        <v>4.26</v>
      </c>
      <c r="G53" s="8">
        <v>172.503723</v>
      </c>
    </row>
    <row r="54" spans="1:7" ht="12.75">
      <c r="A54" s="5" t="s">
        <v>108</v>
      </c>
      <c r="B54" s="6" t="s">
        <v>109</v>
      </c>
      <c r="C54" s="5" t="s">
        <v>7</v>
      </c>
      <c r="D54" s="7">
        <v>116</v>
      </c>
      <c r="E54" s="8">
        <v>253.76730200000003</v>
      </c>
      <c r="F54" s="8">
        <v>4.26</v>
      </c>
      <c r="G54" s="8">
        <v>258.027302</v>
      </c>
    </row>
    <row r="55" spans="1:7" ht="12.75">
      <c r="A55" s="5" t="s">
        <v>110</v>
      </c>
      <c r="B55" s="6" t="s">
        <v>111</v>
      </c>
      <c r="C55" s="5" t="s">
        <v>7</v>
      </c>
      <c r="D55" s="7">
        <v>116</v>
      </c>
      <c r="E55" s="8">
        <v>195.765597</v>
      </c>
      <c r="F55" s="8">
        <v>4.26</v>
      </c>
      <c r="G55" s="8">
        <v>200.02559700000003</v>
      </c>
    </row>
    <row r="56" spans="1:7" ht="12.75">
      <c r="A56" s="5" t="s">
        <v>112</v>
      </c>
      <c r="B56" s="6" t="s">
        <v>113</v>
      </c>
      <c r="C56" s="5" t="s">
        <v>7</v>
      </c>
      <c r="D56" s="7">
        <v>116</v>
      </c>
      <c r="E56" s="8">
        <v>76.80422899999999</v>
      </c>
      <c r="F56" s="8">
        <v>4.26</v>
      </c>
      <c r="G56" s="8">
        <v>81.064229</v>
      </c>
    </row>
    <row r="57" spans="1:7" ht="12.75">
      <c r="A57" s="5" t="s">
        <v>114</v>
      </c>
      <c r="B57" s="6" t="s">
        <v>115</v>
      </c>
      <c r="C57" s="5" t="s">
        <v>7</v>
      </c>
      <c r="D57" s="7">
        <v>116</v>
      </c>
      <c r="E57" s="8">
        <v>100.339288</v>
      </c>
      <c r="F57" s="8">
        <v>4.26</v>
      </c>
      <c r="G57" s="8">
        <v>104.599288</v>
      </c>
    </row>
    <row r="58" spans="1:7" ht="12.75">
      <c r="A58" s="5" t="s">
        <v>116</v>
      </c>
      <c r="B58" s="6" t="s">
        <v>117</v>
      </c>
      <c r="C58" s="5" t="s">
        <v>7</v>
      </c>
      <c r="D58" s="7">
        <v>116</v>
      </c>
      <c r="E58" s="8">
        <v>66.129859</v>
      </c>
      <c r="F58" s="8">
        <v>4.26</v>
      </c>
      <c r="G58" s="8">
        <v>70.389859</v>
      </c>
    </row>
    <row r="59" spans="1:7" ht="12.75">
      <c r="A59" s="5" t="s">
        <v>118</v>
      </c>
      <c r="B59" s="6" t="s">
        <v>119</v>
      </c>
      <c r="C59" s="5" t="s">
        <v>7</v>
      </c>
      <c r="D59" s="7">
        <v>116</v>
      </c>
      <c r="E59" s="8">
        <v>161.170344</v>
      </c>
      <c r="F59" s="8">
        <v>4.26</v>
      </c>
      <c r="G59" s="8">
        <v>165.43034400000002</v>
      </c>
    </row>
    <row r="60" spans="1:7" ht="12.75">
      <c r="A60" s="5" t="s">
        <v>120</v>
      </c>
      <c r="B60" s="6" t="s">
        <v>121</v>
      </c>
      <c r="C60" s="5" t="s">
        <v>7</v>
      </c>
      <c r="D60" s="7">
        <v>116</v>
      </c>
      <c r="E60" s="8">
        <v>141.750706</v>
      </c>
      <c r="F60" s="8">
        <v>4.26</v>
      </c>
      <c r="G60" s="8">
        <v>146.010706</v>
      </c>
    </row>
    <row r="61" spans="1:7" ht="12.75">
      <c r="A61" s="5" t="s">
        <v>122</v>
      </c>
      <c r="B61" s="6" t="s">
        <v>123</v>
      </c>
      <c r="C61" s="5" t="s">
        <v>7</v>
      </c>
      <c r="D61" s="7">
        <v>116</v>
      </c>
      <c r="E61" s="8">
        <v>186.377294</v>
      </c>
      <c r="F61" s="8">
        <v>4.26</v>
      </c>
      <c r="G61" s="8">
        <v>190.637294</v>
      </c>
    </row>
    <row r="62" spans="1:7" ht="12.75">
      <c r="A62" s="5" t="s">
        <v>124</v>
      </c>
      <c r="B62" s="6" t="s">
        <v>125</v>
      </c>
      <c r="C62" s="5" t="s">
        <v>7</v>
      </c>
      <c r="D62" s="7">
        <v>116</v>
      </c>
      <c r="E62" s="8">
        <v>155.254428</v>
      </c>
      <c r="F62" s="8">
        <v>4.26</v>
      </c>
      <c r="G62" s="8">
        <v>159.514428</v>
      </c>
    </row>
    <row r="63" spans="1:7" ht="12.75">
      <c r="A63" s="5" t="s">
        <v>126</v>
      </c>
      <c r="B63" s="6" t="s">
        <v>127</v>
      </c>
      <c r="C63" s="5" t="s">
        <v>7</v>
      </c>
      <c r="D63" s="7">
        <v>116</v>
      </c>
      <c r="E63" s="8">
        <v>78.99054699999999</v>
      </c>
      <c r="F63" s="8">
        <v>4.26</v>
      </c>
      <c r="G63" s="8">
        <v>83.25054700000001</v>
      </c>
    </row>
    <row r="64" spans="1:7" ht="12.75">
      <c r="A64" s="5" t="s">
        <v>128</v>
      </c>
      <c r="B64" s="6" t="s">
        <v>129</v>
      </c>
      <c r="C64" s="5" t="s">
        <v>7</v>
      </c>
      <c r="D64" s="7">
        <v>116</v>
      </c>
      <c r="E64" s="8">
        <v>215.05663</v>
      </c>
      <c r="F64" s="8">
        <v>4.26</v>
      </c>
      <c r="G64" s="8">
        <v>219.31663</v>
      </c>
    </row>
    <row r="65" spans="1:7" ht="12.75">
      <c r="A65" s="5" t="s">
        <v>130</v>
      </c>
      <c r="B65" s="6" t="s">
        <v>131</v>
      </c>
      <c r="C65" s="5" t="s">
        <v>7</v>
      </c>
      <c r="D65" s="7">
        <v>116</v>
      </c>
      <c r="E65" s="8">
        <v>154.482787</v>
      </c>
      <c r="F65" s="8">
        <v>4.26</v>
      </c>
      <c r="G65" s="8">
        <v>158.742787</v>
      </c>
    </row>
    <row r="66" spans="1:7" ht="12.75">
      <c r="A66" s="5" t="s">
        <v>132</v>
      </c>
      <c r="B66" s="6" t="s">
        <v>133</v>
      </c>
      <c r="C66" s="5" t="s">
        <v>7</v>
      </c>
      <c r="D66" s="7">
        <v>116</v>
      </c>
      <c r="E66" s="8">
        <v>109.984805</v>
      </c>
      <c r="F66" s="8">
        <v>4.26</v>
      </c>
      <c r="G66" s="8">
        <v>114.244805</v>
      </c>
    </row>
    <row r="67" spans="1:7" ht="12.75">
      <c r="A67" s="5" t="s">
        <v>134</v>
      </c>
      <c r="B67" s="6" t="s">
        <v>135</v>
      </c>
      <c r="C67" s="5" t="s">
        <v>7</v>
      </c>
      <c r="D67" s="7">
        <v>116</v>
      </c>
      <c r="E67" s="8">
        <v>121.43081699999999</v>
      </c>
      <c r="F67" s="8">
        <v>4.26</v>
      </c>
      <c r="G67" s="8">
        <v>125.690817</v>
      </c>
    </row>
    <row r="68" spans="1:7" ht="12.75">
      <c r="A68" s="5" t="s">
        <v>136</v>
      </c>
      <c r="B68" s="6" t="s">
        <v>137</v>
      </c>
      <c r="C68" s="5" t="s">
        <v>7</v>
      </c>
      <c r="D68" s="7">
        <v>116</v>
      </c>
      <c r="E68" s="8">
        <v>141.236278</v>
      </c>
      <c r="F68" s="8">
        <v>4.26</v>
      </c>
      <c r="G68" s="8">
        <v>145.496278</v>
      </c>
    </row>
    <row r="69" spans="1:7" ht="12.75">
      <c r="A69" s="5" t="s">
        <v>138</v>
      </c>
      <c r="B69" s="6" t="s">
        <v>139</v>
      </c>
      <c r="C69" s="5" t="s">
        <v>7</v>
      </c>
      <c r="D69" s="7">
        <v>116</v>
      </c>
      <c r="E69" s="8">
        <v>103.94028300000001</v>
      </c>
      <c r="F69" s="8">
        <v>4.26</v>
      </c>
      <c r="G69" s="8">
        <v>108.200283</v>
      </c>
    </row>
    <row r="70" spans="1:7" ht="12.75">
      <c r="A70" s="5" t="s">
        <v>140</v>
      </c>
      <c r="B70" s="6" t="s">
        <v>141</v>
      </c>
      <c r="C70" s="5" t="s">
        <v>7</v>
      </c>
      <c r="D70" s="7">
        <v>116</v>
      </c>
      <c r="E70" s="8">
        <v>154.35417999999999</v>
      </c>
      <c r="F70" s="8">
        <v>4.26</v>
      </c>
      <c r="G70" s="8">
        <v>158.61418</v>
      </c>
    </row>
    <row r="71" spans="1:7" ht="12.75">
      <c r="A71" s="5" t="s">
        <v>142</v>
      </c>
      <c r="B71" s="6" t="s">
        <v>143</v>
      </c>
      <c r="C71" s="5" t="s">
        <v>7</v>
      </c>
      <c r="D71" s="7">
        <v>253</v>
      </c>
      <c r="E71" s="8">
        <v>379.451371</v>
      </c>
      <c r="F71" s="8">
        <v>4.26</v>
      </c>
      <c r="G71" s="8">
        <v>383.711371</v>
      </c>
    </row>
    <row r="72" spans="1:7" ht="12.75">
      <c r="A72" s="5" t="s">
        <v>144</v>
      </c>
      <c r="B72" s="6" t="s">
        <v>145</v>
      </c>
      <c r="C72" s="5" t="s">
        <v>7</v>
      </c>
      <c r="D72" s="7">
        <v>253</v>
      </c>
      <c r="E72" s="8">
        <v>257.56188199999997</v>
      </c>
      <c r="F72" s="8">
        <v>4.26</v>
      </c>
      <c r="G72" s="8">
        <v>261.821882</v>
      </c>
    </row>
    <row r="73" spans="1:7" ht="12.75">
      <c r="A73" s="5" t="s">
        <v>146</v>
      </c>
      <c r="B73" s="6" t="s">
        <v>147</v>
      </c>
      <c r="C73" s="5" t="s">
        <v>7</v>
      </c>
      <c r="D73" s="7">
        <v>255</v>
      </c>
      <c r="E73" s="8">
        <v>518.263975</v>
      </c>
      <c r="F73" s="8">
        <v>4.26</v>
      </c>
      <c r="G73" s="8">
        <v>522.523975</v>
      </c>
    </row>
    <row r="74" spans="1:7" ht="12.75">
      <c r="A74" s="5" t="s">
        <v>148</v>
      </c>
      <c r="B74" s="6" t="s">
        <v>149</v>
      </c>
      <c r="C74" s="5" t="s">
        <v>7</v>
      </c>
      <c r="D74" s="7">
        <v>255</v>
      </c>
      <c r="E74" s="8">
        <v>450.616784</v>
      </c>
      <c r="F74" s="8">
        <v>4.26</v>
      </c>
      <c r="G74" s="8">
        <v>454.876784</v>
      </c>
    </row>
    <row r="75" spans="1:7" ht="12.75">
      <c r="A75" s="5" t="s">
        <v>5</v>
      </c>
      <c r="B75" s="6" t="s">
        <v>150</v>
      </c>
      <c r="C75" s="5" t="s">
        <v>151</v>
      </c>
      <c r="D75" s="7">
        <v>96</v>
      </c>
      <c r="E75" s="8">
        <v>181.073335</v>
      </c>
      <c r="F75" s="8">
        <v>4.26</v>
      </c>
      <c r="G75" s="8">
        <v>185.33333499999998</v>
      </c>
    </row>
    <row r="76" spans="1:7" ht="12.75">
      <c r="A76" s="5" t="s">
        <v>8</v>
      </c>
      <c r="B76" s="6" t="s">
        <v>152</v>
      </c>
      <c r="C76" s="5" t="s">
        <v>151</v>
      </c>
      <c r="D76" s="7">
        <v>96</v>
      </c>
      <c r="E76" s="8">
        <v>225.69992400000004</v>
      </c>
      <c r="F76" s="8">
        <v>4.26</v>
      </c>
      <c r="G76" s="8">
        <v>229.959924</v>
      </c>
    </row>
    <row r="77" spans="1:7" ht="12.75">
      <c r="A77" s="5" t="s">
        <v>10</v>
      </c>
      <c r="B77" s="6" t="s">
        <v>153</v>
      </c>
      <c r="C77" s="5" t="s">
        <v>151</v>
      </c>
      <c r="D77" s="7">
        <v>116</v>
      </c>
      <c r="E77" s="8">
        <v>176.988992</v>
      </c>
      <c r="F77" s="8">
        <v>4.26</v>
      </c>
      <c r="G77" s="8">
        <v>181.24899200000002</v>
      </c>
    </row>
    <row r="78" spans="1:7" ht="12.75">
      <c r="A78" s="5" t="s">
        <v>12</v>
      </c>
      <c r="B78" s="6" t="s">
        <v>154</v>
      </c>
      <c r="C78" s="5" t="s">
        <v>151</v>
      </c>
      <c r="D78" s="7">
        <v>116</v>
      </c>
      <c r="E78" s="8">
        <v>190.492715</v>
      </c>
      <c r="F78" s="8">
        <v>4.26</v>
      </c>
      <c r="G78" s="8">
        <v>194.752715</v>
      </c>
    </row>
    <row r="79" spans="1:7" ht="12.75">
      <c r="A79" s="5" t="s">
        <v>14</v>
      </c>
      <c r="B79" s="6" t="s">
        <v>155</v>
      </c>
      <c r="C79" s="5" t="s">
        <v>151</v>
      </c>
      <c r="D79" s="7">
        <v>116</v>
      </c>
      <c r="E79" s="8">
        <v>55.841307</v>
      </c>
      <c r="F79" s="8">
        <v>4.26</v>
      </c>
      <c r="G79" s="8">
        <v>60.101307</v>
      </c>
    </row>
    <row r="80" spans="1:7" ht="12.75">
      <c r="A80" s="5" t="s">
        <v>16</v>
      </c>
      <c r="B80" s="6" t="s">
        <v>156</v>
      </c>
      <c r="C80" s="5" t="s">
        <v>151</v>
      </c>
      <c r="D80" s="7">
        <v>116</v>
      </c>
      <c r="E80" s="8">
        <v>114.486047</v>
      </c>
      <c r="F80" s="8">
        <v>4.26</v>
      </c>
      <c r="G80" s="8">
        <v>118.746047</v>
      </c>
    </row>
    <row r="81" spans="1:7" ht="12.75">
      <c r="A81" s="5" t="s">
        <v>18</v>
      </c>
      <c r="B81" s="6" t="s">
        <v>157</v>
      </c>
      <c r="C81" s="5" t="s">
        <v>151</v>
      </c>
      <c r="D81" s="7">
        <v>116</v>
      </c>
      <c r="E81" s="8">
        <v>146.12333999999998</v>
      </c>
      <c r="F81" s="8">
        <v>4.26</v>
      </c>
      <c r="G81" s="8">
        <v>150.38334</v>
      </c>
    </row>
    <row r="82" spans="1:7" ht="12.75">
      <c r="A82" s="5" t="s">
        <v>20</v>
      </c>
      <c r="B82" s="6" t="s">
        <v>158</v>
      </c>
      <c r="C82" s="5" t="s">
        <v>151</v>
      </c>
      <c r="D82" s="7">
        <v>116</v>
      </c>
      <c r="E82" s="8">
        <v>109.727592</v>
      </c>
      <c r="F82" s="8">
        <v>4.26</v>
      </c>
      <c r="G82" s="8">
        <v>113.987592</v>
      </c>
    </row>
    <row r="83" spans="1:7" ht="12.75">
      <c r="A83" s="5" t="s">
        <v>22</v>
      </c>
      <c r="B83" s="6" t="s">
        <v>159</v>
      </c>
      <c r="C83" s="5" t="s">
        <v>151</v>
      </c>
      <c r="D83" s="7">
        <v>116</v>
      </c>
      <c r="E83" s="8">
        <v>226.759856</v>
      </c>
      <c r="F83" s="8">
        <v>4.26</v>
      </c>
      <c r="G83" s="8">
        <v>231.019856</v>
      </c>
    </row>
    <row r="84" spans="1:7" ht="12.75">
      <c r="A84" s="5" t="s">
        <v>24</v>
      </c>
      <c r="B84" s="6" t="s">
        <v>160</v>
      </c>
      <c r="C84" s="5" t="s">
        <v>151</v>
      </c>
      <c r="D84" s="7">
        <v>116</v>
      </c>
      <c r="E84" s="8">
        <v>202.324548</v>
      </c>
      <c r="F84" s="8">
        <v>4.26</v>
      </c>
      <c r="G84" s="8">
        <v>206.584548</v>
      </c>
    </row>
    <row r="85" spans="1:7" ht="12.75">
      <c r="A85" s="5" t="s">
        <v>26</v>
      </c>
      <c r="B85" s="6" t="s">
        <v>161</v>
      </c>
      <c r="C85" s="5" t="s">
        <v>151</v>
      </c>
      <c r="D85" s="7">
        <v>116</v>
      </c>
      <c r="E85" s="8">
        <v>214.413595</v>
      </c>
      <c r="F85" s="8">
        <v>4.26</v>
      </c>
      <c r="G85" s="8">
        <v>218.67359500000003</v>
      </c>
    </row>
    <row r="86" spans="1:7" ht="12.75">
      <c r="A86" s="5" t="s">
        <v>28</v>
      </c>
      <c r="B86" s="6" t="s">
        <v>162</v>
      </c>
      <c r="C86" s="5" t="s">
        <v>151</v>
      </c>
      <c r="D86" s="7">
        <v>116</v>
      </c>
      <c r="E86" s="8">
        <v>241.29243400000004</v>
      </c>
      <c r="F86" s="8">
        <v>4.26</v>
      </c>
      <c r="G86" s="8">
        <v>245.552434</v>
      </c>
    </row>
    <row r="87" spans="1:7" ht="12.75">
      <c r="A87" s="5" t="s">
        <v>30</v>
      </c>
      <c r="B87" s="6" t="s">
        <v>163</v>
      </c>
      <c r="C87" s="5" t="s">
        <v>151</v>
      </c>
      <c r="D87" s="7">
        <v>116</v>
      </c>
      <c r="E87" s="8">
        <v>122.073852</v>
      </c>
      <c r="F87" s="8">
        <v>4.26</v>
      </c>
      <c r="G87" s="8">
        <v>126.33385200000001</v>
      </c>
    </row>
    <row r="88" spans="1:7" ht="12.75">
      <c r="A88" s="5" t="s">
        <v>32</v>
      </c>
      <c r="B88" s="6" t="s">
        <v>164</v>
      </c>
      <c r="C88" s="5" t="s">
        <v>151</v>
      </c>
      <c r="D88" s="7">
        <v>116</v>
      </c>
      <c r="E88" s="8">
        <v>98.152971</v>
      </c>
      <c r="F88" s="8">
        <v>4.26</v>
      </c>
      <c r="G88" s="8">
        <v>102.412971</v>
      </c>
    </row>
    <row r="89" spans="1:7" ht="12.75">
      <c r="A89" s="5" t="s">
        <v>34</v>
      </c>
      <c r="B89" s="6" t="s">
        <v>165</v>
      </c>
      <c r="C89" s="5" t="s">
        <v>151</v>
      </c>
      <c r="D89" s="7">
        <v>116</v>
      </c>
      <c r="E89" s="8">
        <v>126.575093</v>
      </c>
      <c r="F89" s="8">
        <v>4.26</v>
      </c>
      <c r="G89" s="8">
        <v>130.835093</v>
      </c>
    </row>
    <row r="90" spans="1:7" ht="12.75">
      <c r="A90" s="5" t="s">
        <v>36</v>
      </c>
      <c r="B90" s="6" t="s">
        <v>166</v>
      </c>
      <c r="C90" s="5" t="s">
        <v>151</v>
      </c>
      <c r="D90" s="7">
        <v>116</v>
      </c>
      <c r="E90" s="8">
        <v>169.143972</v>
      </c>
      <c r="F90" s="8">
        <v>4.26</v>
      </c>
      <c r="G90" s="8">
        <v>173.403972</v>
      </c>
    </row>
    <row r="91" spans="1:7" ht="12.75">
      <c r="A91" s="5" t="s">
        <v>38</v>
      </c>
      <c r="B91" s="6" t="s">
        <v>167</v>
      </c>
      <c r="C91" s="5" t="s">
        <v>151</v>
      </c>
      <c r="D91" s="7">
        <v>116</v>
      </c>
      <c r="E91" s="8">
        <v>151.653436</v>
      </c>
      <c r="F91" s="8">
        <v>4.26</v>
      </c>
      <c r="G91" s="8">
        <v>155.913436</v>
      </c>
    </row>
    <row r="92" spans="1:7" ht="12.75">
      <c r="A92" s="5" t="s">
        <v>40</v>
      </c>
      <c r="B92" s="6" t="s">
        <v>168</v>
      </c>
      <c r="C92" s="5" t="s">
        <v>151</v>
      </c>
      <c r="D92" s="7">
        <v>116</v>
      </c>
      <c r="E92" s="8">
        <v>130.4333</v>
      </c>
      <c r="F92" s="8">
        <v>4.26</v>
      </c>
      <c r="G92" s="8">
        <v>134.6933</v>
      </c>
    </row>
    <row r="93" spans="1:7" ht="12.75">
      <c r="A93" s="5" t="s">
        <v>42</v>
      </c>
      <c r="B93" s="6" t="s">
        <v>169</v>
      </c>
      <c r="C93" s="5" t="s">
        <v>151</v>
      </c>
      <c r="D93" s="7">
        <v>116</v>
      </c>
      <c r="E93" s="8">
        <v>158.855421</v>
      </c>
      <c r="F93" s="8">
        <v>4.26</v>
      </c>
      <c r="G93" s="8">
        <v>163.115421</v>
      </c>
    </row>
    <row r="94" spans="1:7" ht="12.75">
      <c r="A94" s="5" t="s">
        <v>44</v>
      </c>
      <c r="B94" s="6" t="s">
        <v>170</v>
      </c>
      <c r="C94" s="5" t="s">
        <v>151</v>
      </c>
      <c r="D94" s="7">
        <v>116</v>
      </c>
      <c r="E94" s="8">
        <v>166.31462</v>
      </c>
      <c r="F94" s="8">
        <v>4.26</v>
      </c>
      <c r="G94" s="8">
        <v>170.57462</v>
      </c>
    </row>
    <row r="95" spans="1:7" ht="12.75">
      <c r="A95" s="5" t="s">
        <v>46</v>
      </c>
      <c r="B95" s="6" t="s">
        <v>171</v>
      </c>
      <c r="C95" s="5" t="s">
        <v>151</v>
      </c>
      <c r="D95" s="7">
        <v>116</v>
      </c>
      <c r="E95" s="8">
        <v>117.058184</v>
      </c>
      <c r="F95" s="8">
        <v>4.26</v>
      </c>
      <c r="G95" s="8">
        <v>121.318184</v>
      </c>
    </row>
    <row r="96" spans="1:7" ht="12.75">
      <c r="A96" s="5" t="s">
        <v>48</v>
      </c>
      <c r="B96" s="6" t="s">
        <v>172</v>
      </c>
      <c r="C96" s="5" t="s">
        <v>151</v>
      </c>
      <c r="D96" s="7">
        <v>116</v>
      </c>
      <c r="E96" s="8">
        <v>211.19842300000002</v>
      </c>
      <c r="F96" s="8">
        <v>4.26</v>
      </c>
      <c r="G96" s="8">
        <v>215.458423</v>
      </c>
    </row>
    <row r="97" spans="1:7" ht="12.75">
      <c r="A97" s="5" t="s">
        <v>50</v>
      </c>
      <c r="B97" s="6" t="s">
        <v>173</v>
      </c>
      <c r="C97" s="5" t="s">
        <v>151</v>
      </c>
      <c r="D97" s="7">
        <v>116</v>
      </c>
      <c r="E97" s="8">
        <v>103.940282</v>
      </c>
      <c r="F97" s="8">
        <v>4.26</v>
      </c>
      <c r="G97" s="8">
        <v>108.20028200000002</v>
      </c>
    </row>
    <row r="98" spans="1:7" ht="12.75">
      <c r="A98" s="5" t="s">
        <v>52</v>
      </c>
      <c r="B98" s="6" t="s">
        <v>174</v>
      </c>
      <c r="C98" s="5" t="s">
        <v>151</v>
      </c>
      <c r="D98" s="7">
        <v>116</v>
      </c>
      <c r="E98" s="8">
        <v>230.746669</v>
      </c>
      <c r="F98" s="8">
        <v>4.26</v>
      </c>
      <c r="G98" s="8">
        <v>235.00666900000002</v>
      </c>
    </row>
    <row r="99" spans="1:7" ht="12.75">
      <c r="A99" s="5" t="s">
        <v>54</v>
      </c>
      <c r="B99" s="6" t="s">
        <v>175</v>
      </c>
      <c r="C99" s="5" t="s">
        <v>151</v>
      </c>
      <c r="D99" s="7">
        <v>116</v>
      </c>
      <c r="E99" s="8">
        <v>134.42011300000001</v>
      </c>
      <c r="F99" s="8">
        <v>4.26</v>
      </c>
      <c r="G99" s="8">
        <v>138.680113</v>
      </c>
    </row>
    <row r="100" spans="1:7" ht="12.75">
      <c r="A100" s="5" t="s">
        <v>56</v>
      </c>
      <c r="B100" s="6" t="s">
        <v>176</v>
      </c>
      <c r="C100" s="5" t="s">
        <v>151</v>
      </c>
      <c r="D100" s="7">
        <v>116</v>
      </c>
      <c r="E100" s="8">
        <v>219.55787</v>
      </c>
      <c r="F100" s="8">
        <v>4.26</v>
      </c>
      <c r="G100" s="8">
        <v>223.81787</v>
      </c>
    </row>
    <row r="101" spans="1:7" ht="12.75">
      <c r="A101" s="5" t="s">
        <v>58</v>
      </c>
      <c r="B101" s="6" t="s">
        <v>177</v>
      </c>
      <c r="C101" s="5" t="s">
        <v>151</v>
      </c>
      <c r="D101" s="7">
        <v>116</v>
      </c>
      <c r="E101" s="8">
        <v>146.380553</v>
      </c>
      <c r="F101" s="8">
        <v>4.26</v>
      </c>
      <c r="G101" s="8">
        <v>150.640553</v>
      </c>
    </row>
    <row r="102" spans="1:7" ht="12.75">
      <c r="A102" s="5" t="s">
        <v>60</v>
      </c>
      <c r="B102" s="6" t="s">
        <v>178</v>
      </c>
      <c r="C102" s="5" t="s">
        <v>151</v>
      </c>
      <c r="D102" s="7">
        <v>116</v>
      </c>
      <c r="E102" s="8">
        <v>60.728368</v>
      </c>
      <c r="F102" s="8">
        <v>4.26</v>
      </c>
      <c r="G102" s="8">
        <v>64.988368</v>
      </c>
    </row>
    <row r="103" spans="1:7" ht="12.75">
      <c r="A103" s="5" t="s">
        <v>62</v>
      </c>
      <c r="B103" s="6" t="s">
        <v>179</v>
      </c>
      <c r="C103" s="5" t="s">
        <v>151</v>
      </c>
      <c r="D103" s="7">
        <v>116</v>
      </c>
      <c r="E103" s="8">
        <v>161.041739</v>
      </c>
      <c r="F103" s="8">
        <v>4.26</v>
      </c>
      <c r="G103" s="8">
        <v>165.30173900000003</v>
      </c>
    </row>
    <row r="104" spans="1:7" ht="12.75">
      <c r="A104" s="5" t="s">
        <v>64</v>
      </c>
      <c r="B104" s="6" t="s">
        <v>180</v>
      </c>
      <c r="C104" s="5" t="s">
        <v>151</v>
      </c>
      <c r="D104" s="7">
        <v>116</v>
      </c>
      <c r="E104" s="8">
        <v>142.39374</v>
      </c>
      <c r="F104" s="8">
        <v>4.26</v>
      </c>
      <c r="G104" s="8">
        <v>146.65374</v>
      </c>
    </row>
    <row r="105" spans="1:7" ht="12.75">
      <c r="A105" s="5" t="s">
        <v>66</v>
      </c>
      <c r="B105" s="6" t="s">
        <v>181</v>
      </c>
      <c r="C105" s="5" t="s">
        <v>151</v>
      </c>
      <c r="D105" s="7">
        <v>116</v>
      </c>
      <c r="E105" s="8">
        <v>123.87434900000001</v>
      </c>
      <c r="F105" s="8">
        <v>4.26</v>
      </c>
      <c r="G105" s="8">
        <v>128.134349</v>
      </c>
    </row>
    <row r="106" spans="1:7" ht="12.75">
      <c r="A106" s="5" t="s">
        <v>68</v>
      </c>
      <c r="B106" s="6" t="s">
        <v>182</v>
      </c>
      <c r="C106" s="5" t="s">
        <v>151</v>
      </c>
      <c r="D106" s="7">
        <v>116</v>
      </c>
      <c r="E106" s="8">
        <v>214.54220100000003</v>
      </c>
      <c r="F106" s="8">
        <v>4.26</v>
      </c>
      <c r="G106" s="8">
        <v>218.802201</v>
      </c>
    </row>
    <row r="107" spans="1:7" ht="12.75">
      <c r="A107" s="5" t="s">
        <v>70</v>
      </c>
      <c r="B107" s="6" t="s">
        <v>183</v>
      </c>
      <c r="C107" s="5" t="s">
        <v>151</v>
      </c>
      <c r="D107" s="7">
        <v>116</v>
      </c>
      <c r="E107" s="8">
        <v>64.586575</v>
      </c>
      <c r="F107" s="8">
        <v>4.26</v>
      </c>
      <c r="G107" s="8">
        <v>68.846575</v>
      </c>
    </row>
    <row r="108" spans="1:7" ht="12.75">
      <c r="A108" s="5" t="s">
        <v>72</v>
      </c>
      <c r="B108" s="6" t="s">
        <v>184</v>
      </c>
      <c r="C108" s="5" t="s">
        <v>151</v>
      </c>
      <c r="D108" s="7">
        <v>116</v>
      </c>
      <c r="E108" s="8">
        <v>105.354958</v>
      </c>
      <c r="F108" s="8">
        <v>4.26</v>
      </c>
      <c r="G108" s="8">
        <v>109.614958</v>
      </c>
    </row>
    <row r="109" spans="1:7" ht="12.75">
      <c r="A109" s="5" t="s">
        <v>74</v>
      </c>
      <c r="B109" s="6" t="s">
        <v>185</v>
      </c>
      <c r="C109" s="5" t="s">
        <v>151</v>
      </c>
      <c r="D109" s="7">
        <v>116</v>
      </c>
      <c r="E109" s="8">
        <v>166.31462</v>
      </c>
      <c r="F109" s="8">
        <v>4.26</v>
      </c>
      <c r="G109" s="8">
        <v>170.57462</v>
      </c>
    </row>
    <row r="110" spans="1:7" ht="12.75">
      <c r="A110" s="5" t="s">
        <v>76</v>
      </c>
      <c r="B110" s="6" t="s">
        <v>186</v>
      </c>
      <c r="C110" s="5" t="s">
        <v>151</v>
      </c>
      <c r="D110" s="7">
        <v>116</v>
      </c>
      <c r="E110" s="8">
        <v>214.156381</v>
      </c>
      <c r="F110" s="8">
        <v>4.26</v>
      </c>
      <c r="G110" s="8">
        <v>218.416381</v>
      </c>
    </row>
    <row r="111" spans="1:7" ht="12.75">
      <c r="A111" s="5" t="s">
        <v>78</v>
      </c>
      <c r="B111" s="6" t="s">
        <v>187</v>
      </c>
      <c r="C111" s="5" t="s">
        <v>151</v>
      </c>
      <c r="D111" s="7">
        <v>116</v>
      </c>
      <c r="E111" s="8">
        <v>170.301433</v>
      </c>
      <c r="F111" s="8">
        <v>4.26</v>
      </c>
      <c r="G111" s="8">
        <v>174.561433</v>
      </c>
    </row>
    <row r="112" spans="1:7" ht="12.75">
      <c r="A112" s="5" t="s">
        <v>80</v>
      </c>
      <c r="B112" s="6" t="s">
        <v>188</v>
      </c>
      <c r="C112" s="5" t="s">
        <v>151</v>
      </c>
      <c r="D112" s="7">
        <v>116</v>
      </c>
      <c r="E112" s="8">
        <v>68.959209</v>
      </c>
      <c r="F112" s="8">
        <v>4.26</v>
      </c>
      <c r="G112" s="8">
        <v>73.21920899999999</v>
      </c>
    </row>
    <row r="113" spans="1:7" ht="12.75">
      <c r="A113" s="5" t="s">
        <v>82</v>
      </c>
      <c r="B113" s="6" t="s">
        <v>189</v>
      </c>
      <c r="C113" s="5" t="s">
        <v>151</v>
      </c>
      <c r="D113" s="7">
        <v>116</v>
      </c>
      <c r="E113" s="8">
        <v>248.365812</v>
      </c>
      <c r="F113" s="8">
        <v>4.26</v>
      </c>
      <c r="G113" s="8">
        <v>252.62581200000002</v>
      </c>
    </row>
    <row r="114" spans="1:7" ht="12.75">
      <c r="A114" s="5" t="s">
        <v>84</v>
      </c>
      <c r="B114" s="6" t="s">
        <v>190</v>
      </c>
      <c r="C114" s="5" t="s">
        <v>151</v>
      </c>
      <c r="D114" s="7">
        <v>116</v>
      </c>
      <c r="E114" s="8">
        <v>63.943542</v>
      </c>
      <c r="F114" s="8">
        <v>4.26</v>
      </c>
      <c r="G114" s="8">
        <v>68.203542</v>
      </c>
    </row>
    <row r="115" spans="1:7" ht="12.75">
      <c r="A115" s="5" t="s">
        <v>86</v>
      </c>
      <c r="B115" s="6" t="s">
        <v>191</v>
      </c>
      <c r="C115" s="5" t="s">
        <v>151</v>
      </c>
      <c r="D115" s="7">
        <v>116</v>
      </c>
      <c r="E115" s="8">
        <v>187.406149</v>
      </c>
      <c r="F115" s="8">
        <v>4.26</v>
      </c>
      <c r="G115" s="8">
        <v>191.66614900000002</v>
      </c>
    </row>
    <row r="116" spans="1:7" ht="12.75">
      <c r="A116" s="5" t="s">
        <v>88</v>
      </c>
      <c r="B116" s="6" t="s">
        <v>192</v>
      </c>
      <c r="C116" s="5" t="s">
        <v>151</v>
      </c>
      <c r="D116" s="7">
        <v>116</v>
      </c>
      <c r="E116" s="8">
        <v>124.131562</v>
      </c>
      <c r="F116" s="8">
        <v>4.26</v>
      </c>
      <c r="G116" s="8">
        <v>128.391562</v>
      </c>
    </row>
    <row r="117" spans="1:7" ht="12.75">
      <c r="A117" s="5" t="s">
        <v>90</v>
      </c>
      <c r="B117" s="6" t="s">
        <v>193</v>
      </c>
      <c r="C117" s="5" t="s">
        <v>151</v>
      </c>
      <c r="D117" s="7">
        <v>116</v>
      </c>
      <c r="E117" s="8">
        <v>216.59991200000002</v>
      </c>
      <c r="F117" s="8">
        <v>4.26</v>
      </c>
      <c r="G117" s="8">
        <v>220.859912</v>
      </c>
    </row>
    <row r="118" spans="1:7" ht="12.75">
      <c r="A118" s="5" t="s">
        <v>92</v>
      </c>
      <c r="B118" s="6" t="s">
        <v>194</v>
      </c>
      <c r="C118" s="5" t="s">
        <v>151</v>
      </c>
      <c r="D118" s="7">
        <v>116</v>
      </c>
      <c r="E118" s="8">
        <v>189.978287</v>
      </c>
      <c r="F118" s="8">
        <v>4.26</v>
      </c>
      <c r="G118" s="8">
        <v>194.238287</v>
      </c>
    </row>
    <row r="119" spans="1:7" ht="12.75">
      <c r="A119" s="5" t="s">
        <v>94</v>
      </c>
      <c r="B119" s="6" t="s">
        <v>195</v>
      </c>
      <c r="C119" s="5" t="s">
        <v>151</v>
      </c>
      <c r="D119" s="7">
        <v>116</v>
      </c>
      <c r="E119" s="8">
        <v>169.91561399999998</v>
      </c>
      <c r="F119" s="8">
        <v>4.26</v>
      </c>
      <c r="G119" s="8">
        <v>174.175614</v>
      </c>
    </row>
    <row r="120" spans="1:7" ht="12.75">
      <c r="A120" s="5" t="s">
        <v>96</v>
      </c>
      <c r="B120" s="6" t="s">
        <v>196</v>
      </c>
      <c r="C120" s="5" t="s">
        <v>151</v>
      </c>
      <c r="D120" s="7">
        <v>116</v>
      </c>
      <c r="E120" s="8">
        <v>53.65499</v>
      </c>
      <c r="F120" s="8">
        <v>4.26</v>
      </c>
      <c r="G120" s="8">
        <v>57.914989999999996</v>
      </c>
    </row>
    <row r="121" spans="1:7" ht="12.75">
      <c r="A121" s="5" t="s">
        <v>98</v>
      </c>
      <c r="B121" s="6" t="s">
        <v>197</v>
      </c>
      <c r="C121" s="5" t="s">
        <v>151</v>
      </c>
      <c r="D121" s="7">
        <v>116</v>
      </c>
      <c r="E121" s="8">
        <v>121.430818</v>
      </c>
      <c r="F121" s="8">
        <v>4.26</v>
      </c>
      <c r="G121" s="8">
        <v>125.69081800000001</v>
      </c>
    </row>
    <row r="122" spans="1:7" ht="12.75">
      <c r="A122" s="5" t="s">
        <v>100</v>
      </c>
      <c r="B122" s="6" t="s">
        <v>198</v>
      </c>
      <c r="C122" s="5" t="s">
        <v>151</v>
      </c>
      <c r="D122" s="7">
        <v>116</v>
      </c>
      <c r="E122" s="8">
        <v>220.972546</v>
      </c>
      <c r="F122" s="8">
        <v>4.26</v>
      </c>
      <c r="G122" s="8">
        <v>225.232546</v>
      </c>
    </row>
    <row r="123" spans="1:7" ht="12.75">
      <c r="A123" s="5" t="s">
        <v>102</v>
      </c>
      <c r="B123" s="6" t="s">
        <v>199</v>
      </c>
      <c r="C123" s="5" t="s">
        <v>151</v>
      </c>
      <c r="D123" s="7">
        <v>116</v>
      </c>
      <c r="E123" s="8">
        <v>189.84967999999998</v>
      </c>
      <c r="F123" s="8">
        <v>4.26</v>
      </c>
      <c r="G123" s="8">
        <v>194.10968000000003</v>
      </c>
    </row>
    <row r="124" spans="1:7" ht="12.75">
      <c r="A124" s="5" t="s">
        <v>104</v>
      </c>
      <c r="B124" s="6" t="s">
        <v>200</v>
      </c>
      <c r="C124" s="5" t="s">
        <v>151</v>
      </c>
      <c r="D124" s="7">
        <v>116</v>
      </c>
      <c r="E124" s="8">
        <v>212.613099</v>
      </c>
      <c r="F124" s="8">
        <v>4.26</v>
      </c>
      <c r="G124" s="8">
        <v>216.873099</v>
      </c>
    </row>
    <row r="125" spans="1:7" ht="12.75">
      <c r="A125" s="5" t="s">
        <v>106</v>
      </c>
      <c r="B125" s="6" t="s">
        <v>201</v>
      </c>
      <c r="C125" s="5" t="s">
        <v>151</v>
      </c>
      <c r="D125" s="7">
        <v>116</v>
      </c>
      <c r="E125" s="8">
        <v>185.99147399999998</v>
      </c>
      <c r="F125" s="8">
        <v>4.26</v>
      </c>
      <c r="G125" s="8">
        <v>190.25147400000003</v>
      </c>
    </row>
    <row r="126" spans="1:7" ht="12.75">
      <c r="A126" s="5" t="s">
        <v>108</v>
      </c>
      <c r="B126" s="6" t="s">
        <v>202</v>
      </c>
      <c r="C126" s="5" t="s">
        <v>151</v>
      </c>
      <c r="D126" s="7">
        <v>116</v>
      </c>
      <c r="E126" s="8">
        <v>61.628617</v>
      </c>
      <c r="F126" s="8">
        <v>4.26</v>
      </c>
      <c r="G126" s="8">
        <v>65.888617</v>
      </c>
    </row>
    <row r="127" spans="1:7" ht="12.75">
      <c r="A127" s="5" t="s">
        <v>110</v>
      </c>
      <c r="B127" s="6" t="s">
        <v>203</v>
      </c>
      <c r="C127" s="5" t="s">
        <v>151</v>
      </c>
      <c r="D127" s="7">
        <v>116</v>
      </c>
      <c r="E127" s="8">
        <v>222.901649</v>
      </c>
      <c r="F127" s="8">
        <v>4.26</v>
      </c>
      <c r="G127" s="8">
        <v>227.161649</v>
      </c>
    </row>
    <row r="128" spans="1:7" ht="12.75">
      <c r="A128" s="5" t="s">
        <v>112</v>
      </c>
      <c r="B128" s="6" t="s">
        <v>204</v>
      </c>
      <c r="C128" s="5" t="s">
        <v>151</v>
      </c>
      <c r="D128" s="7">
        <v>116</v>
      </c>
      <c r="E128" s="8">
        <v>176.731777</v>
      </c>
      <c r="F128" s="8">
        <v>4.26</v>
      </c>
      <c r="G128" s="8">
        <v>180.991777</v>
      </c>
    </row>
    <row r="129" spans="1:7" ht="12.75">
      <c r="A129" s="5" t="s">
        <v>114</v>
      </c>
      <c r="B129" s="6" t="s">
        <v>205</v>
      </c>
      <c r="C129" s="5" t="s">
        <v>151</v>
      </c>
      <c r="D129" s="7">
        <v>116</v>
      </c>
      <c r="E129" s="8">
        <v>85.035069</v>
      </c>
      <c r="F129" s="8">
        <v>4.26</v>
      </c>
      <c r="G129" s="8">
        <v>89.295069</v>
      </c>
    </row>
    <row r="130" spans="1:7" ht="12.75">
      <c r="A130" s="5" t="s">
        <v>116</v>
      </c>
      <c r="B130" s="6" t="s">
        <v>206</v>
      </c>
      <c r="C130" s="5" t="s">
        <v>151</v>
      </c>
      <c r="D130" s="7">
        <v>116</v>
      </c>
      <c r="E130" s="8">
        <v>236.791193</v>
      </c>
      <c r="F130" s="8">
        <v>4.26</v>
      </c>
      <c r="G130" s="8">
        <v>241.051193</v>
      </c>
    </row>
    <row r="131" spans="1:7" ht="12.75">
      <c r="A131" s="5" t="s">
        <v>118</v>
      </c>
      <c r="B131" s="6" t="s">
        <v>207</v>
      </c>
      <c r="C131" s="5" t="s">
        <v>151</v>
      </c>
      <c r="D131" s="7">
        <v>116</v>
      </c>
      <c r="E131" s="8">
        <v>89.922131</v>
      </c>
      <c r="F131" s="8">
        <v>4.26</v>
      </c>
      <c r="G131" s="8">
        <v>94.182131</v>
      </c>
    </row>
    <row r="132" spans="1:7" ht="12.75">
      <c r="A132" s="5" t="s">
        <v>120</v>
      </c>
      <c r="B132" s="6" t="s">
        <v>208</v>
      </c>
      <c r="C132" s="5" t="s">
        <v>151</v>
      </c>
      <c r="D132" s="7">
        <v>116</v>
      </c>
      <c r="E132" s="8">
        <v>165.028552</v>
      </c>
      <c r="F132" s="8">
        <v>4.26</v>
      </c>
      <c r="G132" s="8">
        <v>169.28855199999998</v>
      </c>
    </row>
    <row r="133" spans="1:7" ht="12.75">
      <c r="A133" s="5" t="s">
        <v>122</v>
      </c>
      <c r="B133" s="6" t="s">
        <v>209</v>
      </c>
      <c r="C133" s="5" t="s">
        <v>151</v>
      </c>
      <c r="D133" s="7">
        <v>116</v>
      </c>
      <c r="E133" s="8">
        <v>150.238759</v>
      </c>
      <c r="F133" s="8">
        <v>4.26</v>
      </c>
      <c r="G133" s="8">
        <v>154.498759</v>
      </c>
    </row>
    <row r="134" spans="1:7" ht="12.75">
      <c r="A134" s="5" t="s">
        <v>124</v>
      </c>
      <c r="B134" s="6" t="s">
        <v>210</v>
      </c>
      <c r="C134" s="5" t="s">
        <v>151</v>
      </c>
      <c r="D134" s="7">
        <v>116</v>
      </c>
      <c r="E134" s="8">
        <v>135.191754</v>
      </c>
      <c r="F134" s="8">
        <v>4.26</v>
      </c>
      <c r="G134" s="8">
        <v>139.451754</v>
      </c>
    </row>
    <row r="135" spans="1:7" ht="12.75">
      <c r="A135" s="5" t="s">
        <v>126</v>
      </c>
      <c r="B135" s="6" t="s">
        <v>211</v>
      </c>
      <c r="C135" s="5" t="s">
        <v>151</v>
      </c>
      <c r="D135" s="7">
        <v>116</v>
      </c>
      <c r="E135" s="8">
        <v>142.77956</v>
      </c>
      <c r="F135" s="8">
        <v>4.26</v>
      </c>
      <c r="G135" s="8">
        <v>147.03956</v>
      </c>
    </row>
    <row r="136" spans="1:7" ht="12.75">
      <c r="A136" s="5" t="s">
        <v>128</v>
      </c>
      <c r="B136" s="6" t="s">
        <v>212</v>
      </c>
      <c r="C136" s="5" t="s">
        <v>151</v>
      </c>
      <c r="D136" s="7">
        <v>116</v>
      </c>
      <c r="E136" s="8">
        <v>88.121636</v>
      </c>
      <c r="F136" s="8">
        <v>4.26</v>
      </c>
      <c r="G136" s="8">
        <v>92.381636</v>
      </c>
    </row>
    <row r="137" spans="1:7" ht="12.75">
      <c r="A137" s="5" t="s">
        <v>130</v>
      </c>
      <c r="B137" s="6" t="s">
        <v>213</v>
      </c>
      <c r="C137" s="5" t="s">
        <v>151</v>
      </c>
      <c r="D137" s="7">
        <v>116</v>
      </c>
      <c r="E137" s="8">
        <v>231.966376</v>
      </c>
      <c r="F137" s="8">
        <v>4.26</v>
      </c>
      <c r="G137" s="8">
        <v>236.22637600000002</v>
      </c>
    </row>
    <row r="138" spans="1:7" ht="12.75">
      <c r="A138" s="5" t="s">
        <v>132</v>
      </c>
      <c r="B138" s="6" t="s">
        <v>214</v>
      </c>
      <c r="C138" s="5" t="s">
        <v>151</v>
      </c>
      <c r="D138" s="7">
        <v>116</v>
      </c>
      <c r="E138" s="8">
        <v>209.140713</v>
      </c>
      <c r="F138" s="8">
        <v>4.26</v>
      </c>
      <c r="G138" s="8">
        <v>213.400713</v>
      </c>
    </row>
    <row r="139" spans="1:7" ht="12.75">
      <c r="A139" s="5" t="s">
        <v>134</v>
      </c>
      <c r="B139" s="6" t="s">
        <v>215</v>
      </c>
      <c r="C139" s="5" t="s">
        <v>151</v>
      </c>
      <c r="D139" s="7">
        <v>116</v>
      </c>
      <c r="E139" s="8">
        <v>244.37899900000002</v>
      </c>
      <c r="F139" s="8">
        <v>4.26</v>
      </c>
      <c r="G139" s="8">
        <v>248.638999</v>
      </c>
    </row>
    <row r="140" spans="1:7" ht="12.75">
      <c r="A140" s="5" t="s">
        <v>136</v>
      </c>
      <c r="B140" s="6" t="s">
        <v>216</v>
      </c>
      <c r="C140" s="5" t="s">
        <v>151</v>
      </c>
      <c r="D140" s="7">
        <v>116</v>
      </c>
      <c r="E140" s="8">
        <v>182.610913</v>
      </c>
      <c r="F140" s="8">
        <v>4.26</v>
      </c>
      <c r="G140" s="8">
        <v>186.870913</v>
      </c>
    </row>
    <row r="141" spans="1:7" ht="12.75">
      <c r="A141" s="5" t="s">
        <v>138</v>
      </c>
      <c r="B141" s="6" t="s">
        <v>217</v>
      </c>
      <c r="C141" s="5" t="s">
        <v>151</v>
      </c>
      <c r="D141" s="7">
        <v>116</v>
      </c>
      <c r="E141" s="8">
        <v>129.404444</v>
      </c>
      <c r="F141" s="8">
        <v>4.26</v>
      </c>
      <c r="G141" s="8">
        <v>133.664444</v>
      </c>
    </row>
    <row r="142" spans="1:7" ht="12.75">
      <c r="A142" s="5" t="s">
        <v>140</v>
      </c>
      <c r="B142" s="6" t="s">
        <v>218</v>
      </c>
      <c r="C142" s="5" t="s">
        <v>151</v>
      </c>
      <c r="D142" s="7">
        <v>116</v>
      </c>
      <c r="E142" s="8">
        <v>260.197647</v>
      </c>
      <c r="F142" s="8">
        <v>4.26</v>
      </c>
      <c r="G142" s="8">
        <v>264.457647</v>
      </c>
    </row>
    <row r="143" spans="1:7" ht="12.75">
      <c r="A143" s="5" t="s">
        <v>142</v>
      </c>
      <c r="B143" s="6" t="s">
        <v>219</v>
      </c>
      <c r="C143" s="5" t="s">
        <v>151</v>
      </c>
      <c r="D143" s="7">
        <v>116</v>
      </c>
      <c r="E143" s="8">
        <v>140.336029</v>
      </c>
      <c r="F143" s="8">
        <v>4.26</v>
      </c>
      <c r="G143" s="8">
        <v>144.596029</v>
      </c>
    </row>
    <row r="144" spans="1:7" ht="12.75">
      <c r="A144" s="5" t="s">
        <v>144</v>
      </c>
      <c r="B144" s="6" t="s">
        <v>220</v>
      </c>
      <c r="C144" s="5" t="s">
        <v>151</v>
      </c>
      <c r="D144" s="7">
        <v>116</v>
      </c>
      <c r="E144" s="8">
        <v>49.025141999999995</v>
      </c>
      <c r="F144" s="8">
        <v>4.26</v>
      </c>
      <c r="G144" s="8">
        <v>53.285142</v>
      </c>
    </row>
    <row r="145" spans="1:7" ht="12.75">
      <c r="A145" s="5" t="s">
        <v>146</v>
      </c>
      <c r="B145" s="6" t="s">
        <v>221</v>
      </c>
      <c r="C145" s="5" t="s">
        <v>151</v>
      </c>
      <c r="D145" s="7">
        <v>116</v>
      </c>
      <c r="E145" s="8">
        <v>198.59494800000002</v>
      </c>
      <c r="F145" s="8">
        <v>4.26</v>
      </c>
      <c r="G145" s="8">
        <v>202.854948</v>
      </c>
    </row>
    <row r="146" spans="1:7" ht="12.75">
      <c r="A146" s="5" t="s">
        <v>148</v>
      </c>
      <c r="B146" s="6" t="s">
        <v>222</v>
      </c>
      <c r="C146" s="5" t="s">
        <v>151</v>
      </c>
      <c r="D146" s="7">
        <v>116</v>
      </c>
      <c r="E146" s="8">
        <v>54.298024</v>
      </c>
      <c r="F146" s="8">
        <v>4.26</v>
      </c>
      <c r="G146" s="8">
        <v>58.558023999999996</v>
      </c>
    </row>
    <row r="147" spans="1:7" ht="12.75">
      <c r="A147" s="5" t="s">
        <v>223</v>
      </c>
      <c r="B147" s="6" t="s">
        <v>224</v>
      </c>
      <c r="C147" s="5" t="s">
        <v>151</v>
      </c>
      <c r="D147" s="7">
        <v>116</v>
      </c>
      <c r="E147" s="8">
        <v>174.28824800000004</v>
      </c>
      <c r="F147" s="8">
        <v>4.26</v>
      </c>
      <c r="G147" s="8">
        <v>178.548248</v>
      </c>
    </row>
    <row r="148" spans="1:7" ht="12.75">
      <c r="A148" s="5" t="s">
        <v>225</v>
      </c>
      <c r="B148" s="6" t="s">
        <v>226</v>
      </c>
      <c r="C148" s="5" t="s">
        <v>151</v>
      </c>
      <c r="D148" s="7">
        <v>116</v>
      </c>
      <c r="E148" s="8">
        <v>204.896685</v>
      </c>
      <c r="F148" s="8">
        <v>4.26</v>
      </c>
      <c r="G148" s="8">
        <v>209.156685</v>
      </c>
    </row>
    <row r="149" spans="1:7" ht="12.75">
      <c r="A149" s="5" t="s">
        <v>227</v>
      </c>
      <c r="B149" s="6" t="s">
        <v>228</v>
      </c>
      <c r="C149" s="5" t="s">
        <v>151</v>
      </c>
      <c r="D149" s="7">
        <v>116</v>
      </c>
      <c r="E149" s="8">
        <v>117.31539700000002</v>
      </c>
      <c r="F149" s="8">
        <v>4.26</v>
      </c>
      <c r="G149" s="8">
        <v>121.575397</v>
      </c>
    </row>
    <row r="150" spans="1:7" ht="12.75">
      <c r="A150" s="5" t="s">
        <v>229</v>
      </c>
      <c r="B150" s="6" t="s">
        <v>230</v>
      </c>
      <c r="C150" s="5" t="s">
        <v>151</v>
      </c>
      <c r="D150" s="7">
        <v>116</v>
      </c>
      <c r="E150" s="8">
        <v>223.544684</v>
      </c>
      <c r="F150" s="8">
        <v>4.26</v>
      </c>
      <c r="G150" s="8">
        <v>227.804684</v>
      </c>
    </row>
    <row r="151" spans="1:7" ht="12.75">
      <c r="A151" s="5" t="s">
        <v>231</v>
      </c>
      <c r="B151" s="6" t="s">
        <v>232</v>
      </c>
      <c r="C151" s="5" t="s">
        <v>151</v>
      </c>
      <c r="D151" s="7">
        <v>253</v>
      </c>
      <c r="E151" s="8">
        <v>191.457944</v>
      </c>
      <c r="F151" s="8">
        <v>4.26</v>
      </c>
      <c r="G151" s="8">
        <v>195.717944</v>
      </c>
    </row>
    <row r="152" spans="1:7" ht="12.75">
      <c r="A152" s="5" t="s">
        <v>233</v>
      </c>
      <c r="B152" s="6" t="s">
        <v>234</v>
      </c>
      <c r="C152" s="5" t="s">
        <v>151</v>
      </c>
      <c r="D152" s="7">
        <v>253</v>
      </c>
      <c r="E152" s="8">
        <v>360.833209</v>
      </c>
      <c r="F152" s="8">
        <v>4.26</v>
      </c>
      <c r="G152" s="8">
        <v>365.093209</v>
      </c>
    </row>
    <row r="153" spans="1:7" ht="12.75">
      <c r="A153" s="5" t="s">
        <v>235</v>
      </c>
      <c r="B153" s="6" t="s">
        <v>236</v>
      </c>
      <c r="C153" s="5" t="s">
        <v>151</v>
      </c>
      <c r="D153" s="7">
        <v>255</v>
      </c>
      <c r="E153" s="8">
        <v>266.580332</v>
      </c>
      <c r="F153" s="8">
        <v>4.26</v>
      </c>
      <c r="G153" s="8">
        <v>270.840332</v>
      </c>
    </row>
    <row r="154" spans="1:7" ht="12.75">
      <c r="A154" s="5" t="s">
        <v>237</v>
      </c>
      <c r="B154" s="6" t="s">
        <v>238</v>
      </c>
      <c r="C154" s="5" t="s">
        <v>151</v>
      </c>
      <c r="D154" s="7">
        <v>255</v>
      </c>
      <c r="E154" s="8">
        <v>365.221812</v>
      </c>
      <c r="F154" s="8">
        <v>4.26</v>
      </c>
      <c r="G154" s="8">
        <v>369.481812</v>
      </c>
    </row>
    <row r="155" spans="1:7" ht="12.75">
      <c r="A155" s="5" t="s">
        <v>5</v>
      </c>
      <c r="B155" s="6" t="s">
        <v>239</v>
      </c>
      <c r="C155" s="5" t="s">
        <v>240</v>
      </c>
      <c r="D155" s="7">
        <v>96</v>
      </c>
      <c r="E155" s="8">
        <v>107.63880400000001</v>
      </c>
      <c r="F155" s="8">
        <v>4.26</v>
      </c>
      <c r="G155" s="8">
        <v>111.898804</v>
      </c>
    </row>
    <row r="156" spans="1:7" ht="12.75">
      <c r="A156" s="5" t="s">
        <v>8</v>
      </c>
      <c r="B156" s="6" t="s">
        <v>241</v>
      </c>
      <c r="C156" s="5" t="s">
        <v>240</v>
      </c>
      <c r="D156" s="7">
        <v>96</v>
      </c>
      <c r="E156" s="8">
        <v>84.74677899999999</v>
      </c>
      <c r="F156" s="8">
        <v>4.26</v>
      </c>
      <c r="G156" s="8">
        <v>89.006779</v>
      </c>
    </row>
    <row r="157" spans="1:7" ht="12.75">
      <c r="A157" s="5" t="s">
        <v>10</v>
      </c>
      <c r="B157" s="6" t="s">
        <v>242</v>
      </c>
      <c r="C157" s="5" t="s">
        <v>240</v>
      </c>
      <c r="D157" s="7">
        <v>116</v>
      </c>
      <c r="E157" s="8">
        <v>239.10611699999998</v>
      </c>
      <c r="F157" s="8">
        <v>4.26</v>
      </c>
      <c r="G157" s="8">
        <v>243.36611700000003</v>
      </c>
    </row>
    <row r="158" spans="1:7" ht="12.75">
      <c r="A158" s="5" t="s">
        <v>12</v>
      </c>
      <c r="B158" s="6" t="s">
        <v>243</v>
      </c>
      <c r="C158" s="5" t="s">
        <v>240</v>
      </c>
      <c r="D158" s="7">
        <v>116</v>
      </c>
      <c r="E158" s="8">
        <v>79.376367</v>
      </c>
      <c r="F158" s="8">
        <v>4.26</v>
      </c>
      <c r="G158" s="8">
        <v>83.63636699999999</v>
      </c>
    </row>
    <row r="159" spans="1:7" ht="12.75">
      <c r="A159" s="5" t="s">
        <v>14</v>
      </c>
      <c r="B159" s="6" t="s">
        <v>244</v>
      </c>
      <c r="C159" s="5" t="s">
        <v>240</v>
      </c>
      <c r="D159" s="7">
        <v>116</v>
      </c>
      <c r="E159" s="8">
        <v>209.26932000000002</v>
      </c>
      <c r="F159" s="8">
        <v>4.26</v>
      </c>
      <c r="G159" s="8">
        <v>213.52932</v>
      </c>
    </row>
    <row r="160" spans="1:7" ht="12.75">
      <c r="A160" s="5" t="s">
        <v>16</v>
      </c>
      <c r="B160" s="6" t="s">
        <v>245</v>
      </c>
      <c r="C160" s="5" t="s">
        <v>240</v>
      </c>
      <c r="D160" s="7">
        <v>116</v>
      </c>
      <c r="E160" s="8">
        <v>113.585798</v>
      </c>
      <c r="F160" s="8">
        <v>4.26</v>
      </c>
      <c r="G160" s="8">
        <v>117.845798</v>
      </c>
    </row>
    <row r="161" spans="1:7" ht="12.75">
      <c r="A161" s="5" t="s">
        <v>18</v>
      </c>
      <c r="B161" s="6" t="s">
        <v>246</v>
      </c>
      <c r="C161" s="5" t="s">
        <v>240</v>
      </c>
      <c r="D161" s="7">
        <v>116</v>
      </c>
      <c r="E161" s="8">
        <v>181.361626</v>
      </c>
      <c r="F161" s="8">
        <v>4.26</v>
      </c>
      <c r="G161" s="8">
        <v>185.621626</v>
      </c>
    </row>
    <row r="162" spans="1:7" ht="12.75">
      <c r="A162" s="5" t="s">
        <v>20</v>
      </c>
      <c r="B162" s="6" t="s">
        <v>247</v>
      </c>
      <c r="C162" s="5" t="s">
        <v>240</v>
      </c>
      <c r="D162" s="7">
        <v>116</v>
      </c>
      <c r="E162" s="8">
        <v>191.90739</v>
      </c>
      <c r="F162" s="8">
        <v>4.26</v>
      </c>
      <c r="G162" s="8">
        <v>196.16739</v>
      </c>
    </row>
    <row r="163" spans="1:7" ht="12.75">
      <c r="A163" s="5" t="s">
        <v>22</v>
      </c>
      <c r="B163" s="6" t="s">
        <v>248</v>
      </c>
      <c r="C163" s="5" t="s">
        <v>240</v>
      </c>
      <c r="D163" s="7">
        <v>116</v>
      </c>
      <c r="E163" s="8">
        <v>164.77133700000002</v>
      </c>
      <c r="F163" s="8">
        <v>4.26</v>
      </c>
      <c r="G163" s="8">
        <v>169.03133700000004</v>
      </c>
    </row>
    <row r="164" spans="1:7" ht="12.75">
      <c r="A164" s="5" t="s">
        <v>24</v>
      </c>
      <c r="B164" s="6" t="s">
        <v>249</v>
      </c>
      <c r="C164" s="5" t="s">
        <v>240</v>
      </c>
      <c r="D164" s="7">
        <v>116</v>
      </c>
      <c r="E164" s="8">
        <v>120.53057</v>
      </c>
      <c r="F164" s="8">
        <v>4.26</v>
      </c>
      <c r="G164" s="8">
        <v>124.79057000000002</v>
      </c>
    </row>
    <row r="165" spans="1:7" ht="12.75">
      <c r="A165" s="5" t="s">
        <v>26</v>
      </c>
      <c r="B165" s="6" t="s">
        <v>250</v>
      </c>
      <c r="C165" s="5" t="s">
        <v>240</v>
      </c>
      <c r="D165" s="7">
        <v>116</v>
      </c>
      <c r="E165" s="8">
        <v>196.537238</v>
      </c>
      <c r="F165" s="8">
        <v>4.26</v>
      </c>
      <c r="G165" s="8">
        <v>200.797238</v>
      </c>
    </row>
    <row r="166" spans="1:7" ht="12.75">
      <c r="A166" s="5" t="s">
        <v>28</v>
      </c>
      <c r="B166" s="6" t="s">
        <v>251</v>
      </c>
      <c r="C166" s="5" t="s">
        <v>240</v>
      </c>
      <c r="D166" s="7">
        <v>116</v>
      </c>
      <c r="E166" s="8">
        <v>171.71610900000005</v>
      </c>
      <c r="F166" s="8">
        <v>4.26</v>
      </c>
      <c r="G166" s="8">
        <v>175.976109</v>
      </c>
    </row>
    <row r="167" spans="1:7" ht="12.75">
      <c r="A167" s="5" t="s">
        <v>30</v>
      </c>
      <c r="B167" s="6" t="s">
        <v>252</v>
      </c>
      <c r="C167" s="5" t="s">
        <v>240</v>
      </c>
      <c r="D167" s="7">
        <v>116</v>
      </c>
      <c r="E167" s="8">
        <v>142.522347</v>
      </c>
      <c r="F167" s="8">
        <v>4.26</v>
      </c>
      <c r="G167" s="8">
        <v>146.782347</v>
      </c>
    </row>
    <row r="168" spans="1:7" ht="12.75">
      <c r="A168" s="5" t="s">
        <v>32</v>
      </c>
      <c r="B168" s="6" t="s">
        <v>253</v>
      </c>
      <c r="C168" s="5" t="s">
        <v>240</v>
      </c>
      <c r="D168" s="7">
        <v>116</v>
      </c>
      <c r="E168" s="8">
        <v>145.608912</v>
      </c>
      <c r="F168" s="8">
        <v>4.26</v>
      </c>
      <c r="G168" s="8">
        <v>149.868912</v>
      </c>
    </row>
    <row r="169" spans="1:7" ht="12.75">
      <c r="A169" s="5" t="s">
        <v>34</v>
      </c>
      <c r="B169" s="6" t="s">
        <v>254</v>
      </c>
      <c r="C169" s="5" t="s">
        <v>240</v>
      </c>
      <c r="D169" s="7">
        <v>116</v>
      </c>
      <c r="E169" s="8">
        <v>50.825638</v>
      </c>
      <c r="F169" s="8">
        <v>4.26</v>
      </c>
      <c r="G169" s="8">
        <v>55.085638</v>
      </c>
    </row>
    <row r="170" spans="1:7" ht="12.75">
      <c r="A170" s="5" t="s">
        <v>36</v>
      </c>
      <c r="B170" s="6" t="s">
        <v>255</v>
      </c>
      <c r="C170" s="5" t="s">
        <v>240</v>
      </c>
      <c r="D170" s="7">
        <v>116</v>
      </c>
      <c r="E170" s="8">
        <v>165.028552</v>
      </c>
      <c r="F170" s="8">
        <v>4.26</v>
      </c>
      <c r="G170" s="8">
        <v>169.28855199999998</v>
      </c>
    </row>
    <row r="171" spans="1:7" ht="12.75">
      <c r="A171" s="5" t="s">
        <v>38</v>
      </c>
      <c r="B171" s="6" t="s">
        <v>256</v>
      </c>
      <c r="C171" s="5" t="s">
        <v>240</v>
      </c>
      <c r="D171" s="7">
        <v>116</v>
      </c>
      <c r="E171" s="8">
        <v>152.425077</v>
      </c>
      <c r="F171" s="8">
        <v>4.26</v>
      </c>
      <c r="G171" s="8">
        <v>156.685077</v>
      </c>
    </row>
    <row r="172" spans="1:7" ht="12.75">
      <c r="A172" s="5" t="s">
        <v>40</v>
      </c>
      <c r="B172" s="6" t="s">
        <v>257</v>
      </c>
      <c r="C172" s="5" t="s">
        <v>240</v>
      </c>
      <c r="D172" s="7">
        <v>116</v>
      </c>
      <c r="E172" s="8">
        <v>175.31710199999998</v>
      </c>
      <c r="F172" s="8">
        <v>4.26</v>
      </c>
      <c r="G172" s="8">
        <v>179.57710200000002</v>
      </c>
    </row>
    <row r="173" spans="1:7" ht="12.75">
      <c r="A173" s="5" t="s">
        <v>42</v>
      </c>
      <c r="B173" s="6" t="s">
        <v>258</v>
      </c>
      <c r="C173" s="5" t="s">
        <v>240</v>
      </c>
      <c r="D173" s="7">
        <v>116</v>
      </c>
      <c r="E173" s="8">
        <v>131.719369</v>
      </c>
      <c r="F173" s="8">
        <v>4.26</v>
      </c>
      <c r="G173" s="8">
        <v>135.979369</v>
      </c>
    </row>
    <row r="174" spans="1:7" ht="12.75">
      <c r="A174" s="5" t="s">
        <v>44</v>
      </c>
      <c r="B174" s="6" t="s">
        <v>259</v>
      </c>
      <c r="C174" s="5" t="s">
        <v>240</v>
      </c>
      <c r="D174" s="7">
        <v>116</v>
      </c>
      <c r="E174" s="8">
        <v>86.063925</v>
      </c>
      <c r="F174" s="8">
        <v>4.26</v>
      </c>
      <c r="G174" s="8">
        <v>90.323925</v>
      </c>
    </row>
    <row r="175" spans="1:7" ht="12.75">
      <c r="A175" s="5" t="s">
        <v>46</v>
      </c>
      <c r="B175" s="6" t="s">
        <v>260</v>
      </c>
      <c r="C175" s="5" t="s">
        <v>240</v>
      </c>
      <c r="D175" s="7">
        <v>116</v>
      </c>
      <c r="E175" s="8">
        <v>116.800971</v>
      </c>
      <c r="F175" s="8">
        <v>4.26</v>
      </c>
      <c r="G175" s="8">
        <v>121.060971</v>
      </c>
    </row>
    <row r="176" spans="1:7" ht="12.75">
      <c r="A176" s="5" t="s">
        <v>48</v>
      </c>
      <c r="B176" s="6" t="s">
        <v>261</v>
      </c>
      <c r="C176" s="5" t="s">
        <v>240</v>
      </c>
      <c r="D176" s="7">
        <v>116</v>
      </c>
      <c r="E176" s="8">
        <v>116.929577</v>
      </c>
      <c r="F176" s="8">
        <v>4.26</v>
      </c>
      <c r="G176" s="8">
        <v>121.18957700000001</v>
      </c>
    </row>
    <row r="177" spans="1:7" ht="12.75">
      <c r="A177" s="5" t="s">
        <v>50</v>
      </c>
      <c r="B177" s="6" t="s">
        <v>262</v>
      </c>
      <c r="C177" s="5" t="s">
        <v>240</v>
      </c>
      <c r="D177" s="7">
        <v>116</v>
      </c>
      <c r="E177" s="8">
        <v>137.120858</v>
      </c>
      <c r="F177" s="8">
        <v>4.26</v>
      </c>
      <c r="G177" s="8">
        <v>141.380858</v>
      </c>
    </row>
    <row r="178" spans="1:7" ht="12.75">
      <c r="A178" s="5" t="s">
        <v>52</v>
      </c>
      <c r="B178" s="6" t="s">
        <v>263</v>
      </c>
      <c r="C178" s="5" t="s">
        <v>240</v>
      </c>
      <c r="D178" s="7">
        <v>116</v>
      </c>
      <c r="E178" s="8">
        <v>179.30391500000002</v>
      </c>
      <c r="F178" s="8">
        <v>4.26</v>
      </c>
      <c r="G178" s="8">
        <v>183.563915</v>
      </c>
    </row>
    <row r="179" spans="1:7" ht="12.75">
      <c r="A179" s="5" t="s">
        <v>54</v>
      </c>
      <c r="B179" s="6" t="s">
        <v>264</v>
      </c>
      <c r="C179" s="5" t="s">
        <v>240</v>
      </c>
      <c r="D179" s="7">
        <v>116</v>
      </c>
      <c r="E179" s="8">
        <v>161.813379</v>
      </c>
      <c r="F179" s="8">
        <v>4.26</v>
      </c>
      <c r="G179" s="8">
        <v>166.073379</v>
      </c>
    </row>
    <row r="180" spans="1:7" ht="12.75">
      <c r="A180" s="5" t="s">
        <v>56</v>
      </c>
      <c r="B180" s="6" t="s">
        <v>265</v>
      </c>
      <c r="C180" s="5" t="s">
        <v>240</v>
      </c>
      <c r="D180" s="7">
        <v>116</v>
      </c>
      <c r="E180" s="8">
        <v>145.994733</v>
      </c>
      <c r="F180" s="8">
        <v>4.26</v>
      </c>
      <c r="G180" s="8">
        <v>150.254733</v>
      </c>
    </row>
    <row r="181" spans="1:7" ht="12.75">
      <c r="A181" s="5" t="s">
        <v>58</v>
      </c>
      <c r="B181" s="6" t="s">
        <v>266</v>
      </c>
      <c r="C181" s="5" t="s">
        <v>240</v>
      </c>
      <c r="D181" s="7">
        <v>116</v>
      </c>
      <c r="E181" s="8">
        <v>119.373108</v>
      </c>
      <c r="F181" s="8">
        <v>4.26</v>
      </c>
      <c r="G181" s="8">
        <v>123.633108</v>
      </c>
    </row>
    <row r="182" spans="1:7" ht="12.75">
      <c r="A182" s="5" t="s">
        <v>60</v>
      </c>
      <c r="B182" s="6" t="s">
        <v>267</v>
      </c>
      <c r="C182" s="5" t="s">
        <v>240</v>
      </c>
      <c r="D182" s="7">
        <v>116</v>
      </c>
      <c r="E182" s="8">
        <v>175.18849500000002</v>
      </c>
      <c r="F182" s="8">
        <v>4.26</v>
      </c>
      <c r="G182" s="8">
        <v>179.44849499999998</v>
      </c>
    </row>
    <row r="183" spans="1:7" ht="12.75">
      <c r="A183" s="5" t="s">
        <v>62</v>
      </c>
      <c r="B183" s="6" t="s">
        <v>268</v>
      </c>
      <c r="C183" s="5" t="s">
        <v>240</v>
      </c>
      <c r="D183" s="7">
        <v>116</v>
      </c>
      <c r="E183" s="8">
        <v>133.005437</v>
      </c>
      <c r="F183" s="8">
        <v>4.26</v>
      </c>
      <c r="G183" s="8">
        <v>137.265437</v>
      </c>
    </row>
    <row r="184" spans="1:7" ht="12.75">
      <c r="A184" s="5" t="s">
        <v>64</v>
      </c>
      <c r="B184" s="6" t="s">
        <v>269</v>
      </c>
      <c r="C184" s="5" t="s">
        <v>240</v>
      </c>
      <c r="D184" s="7">
        <v>116</v>
      </c>
      <c r="E184" s="8">
        <v>93.008696</v>
      </c>
      <c r="F184" s="8">
        <v>4.26</v>
      </c>
      <c r="G184" s="8">
        <v>97.268696</v>
      </c>
    </row>
    <row r="185" spans="1:7" ht="12.75">
      <c r="A185" s="5" t="s">
        <v>66</v>
      </c>
      <c r="B185" s="6" t="s">
        <v>270</v>
      </c>
      <c r="C185" s="5" t="s">
        <v>240</v>
      </c>
      <c r="D185" s="7">
        <v>116</v>
      </c>
      <c r="E185" s="8">
        <v>186.763115</v>
      </c>
      <c r="F185" s="8">
        <v>4.26</v>
      </c>
      <c r="G185" s="8">
        <v>191.023115</v>
      </c>
    </row>
    <row r="186" spans="1:7" ht="12.75">
      <c r="A186" s="5" t="s">
        <v>68</v>
      </c>
      <c r="B186" s="6" t="s">
        <v>271</v>
      </c>
      <c r="C186" s="5" t="s">
        <v>240</v>
      </c>
      <c r="D186" s="7">
        <v>116</v>
      </c>
      <c r="E186" s="8">
        <v>162.713629</v>
      </c>
      <c r="F186" s="8">
        <v>4.26</v>
      </c>
      <c r="G186" s="8">
        <v>166.97362900000002</v>
      </c>
    </row>
    <row r="187" spans="1:7" ht="12.75">
      <c r="A187" s="5" t="s">
        <v>70</v>
      </c>
      <c r="B187" s="6" t="s">
        <v>272</v>
      </c>
      <c r="C187" s="5" t="s">
        <v>240</v>
      </c>
      <c r="D187" s="7">
        <v>116</v>
      </c>
      <c r="E187" s="8">
        <v>105.483564</v>
      </c>
      <c r="F187" s="8">
        <v>4.26</v>
      </c>
      <c r="G187" s="8">
        <v>109.74356399999999</v>
      </c>
    </row>
    <row r="188" spans="1:7" ht="12.75">
      <c r="A188" s="5" t="s">
        <v>72</v>
      </c>
      <c r="B188" s="6" t="s">
        <v>273</v>
      </c>
      <c r="C188" s="5" t="s">
        <v>240</v>
      </c>
      <c r="D188" s="7">
        <v>116</v>
      </c>
      <c r="E188" s="8">
        <v>176.988992</v>
      </c>
      <c r="F188" s="8">
        <v>4.26</v>
      </c>
      <c r="G188" s="8">
        <v>181.24899200000002</v>
      </c>
    </row>
    <row r="189" spans="1:7" ht="12.75">
      <c r="A189" s="5" t="s">
        <v>74</v>
      </c>
      <c r="B189" s="6" t="s">
        <v>274</v>
      </c>
      <c r="C189" s="5" t="s">
        <v>240</v>
      </c>
      <c r="D189" s="7">
        <v>116</v>
      </c>
      <c r="E189" s="8">
        <v>101.49675000000002</v>
      </c>
      <c r="F189" s="8">
        <v>4.26</v>
      </c>
      <c r="G189" s="8">
        <v>105.75675</v>
      </c>
    </row>
    <row r="190" spans="1:7" ht="12.75">
      <c r="A190" s="5" t="s">
        <v>76</v>
      </c>
      <c r="B190" s="6" t="s">
        <v>275</v>
      </c>
      <c r="C190" s="5" t="s">
        <v>240</v>
      </c>
      <c r="D190" s="7">
        <v>116</v>
      </c>
      <c r="E190" s="8">
        <v>156.154677</v>
      </c>
      <c r="F190" s="8">
        <v>4.26</v>
      </c>
      <c r="G190" s="8">
        <v>160.41467699999998</v>
      </c>
    </row>
    <row r="191" spans="1:7" ht="12.75">
      <c r="A191" s="5" t="s">
        <v>78</v>
      </c>
      <c r="B191" s="6" t="s">
        <v>276</v>
      </c>
      <c r="C191" s="5" t="s">
        <v>240</v>
      </c>
      <c r="D191" s="7">
        <v>116</v>
      </c>
      <c r="E191" s="8">
        <v>205.02529300000003</v>
      </c>
      <c r="F191" s="8">
        <v>4.26</v>
      </c>
      <c r="G191" s="8">
        <v>209.285293</v>
      </c>
    </row>
    <row r="192" spans="1:7" ht="12.75">
      <c r="A192" s="5" t="s">
        <v>80</v>
      </c>
      <c r="B192" s="6" t="s">
        <v>277</v>
      </c>
      <c r="C192" s="5" t="s">
        <v>240</v>
      </c>
      <c r="D192" s="7">
        <v>116</v>
      </c>
      <c r="E192" s="8">
        <v>126.575094</v>
      </c>
      <c r="F192" s="8">
        <v>4.26</v>
      </c>
      <c r="G192" s="8">
        <v>130.835094</v>
      </c>
    </row>
    <row r="193" spans="1:7" ht="12.75">
      <c r="A193" s="5" t="s">
        <v>82</v>
      </c>
      <c r="B193" s="6" t="s">
        <v>278</v>
      </c>
      <c r="C193" s="5" t="s">
        <v>240</v>
      </c>
      <c r="D193" s="7">
        <v>116</v>
      </c>
      <c r="E193" s="8">
        <v>133.51986499999998</v>
      </c>
      <c r="F193" s="8">
        <v>4.26</v>
      </c>
      <c r="G193" s="8">
        <v>137.779865</v>
      </c>
    </row>
    <row r="194" spans="1:7" ht="12.75">
      <c r="A194" s="5" t="s">
        <v>84</v>
      </c>
      <c r="B194" s="6" t="s">
        <v>279</v>
      </c>
      <c r="C194" s="5" t="s">
        <v>240</v>
      </c>
      <c r="D194" s="7">
        <v>116</v>
      </c>
      <c r="E194" s="8">
        <v>163.87108999999998</v>
      </c>
      <c r="F194" s="8">
        <v>4.26</v>
      </c>
      <c r="G194" s="8">
        <v>168.13109</v>
      </c>
    </row>
    <row r="195" spans="1:7" ht="12.75">
      <c r="A195" s="5" t="s">
        <v>86</v>
      </c>
      <c r="B195" s="6" t="s">
        <v>280</v>
      </c>
      <c r="C195" s="5" t="s">
        <v>240</v>
      </c>
      <c r="D195" s="7">
        <v>116</v>
      </c>
      <c r="E195" s="8">
        <v>182.39048</v>
      </c>
      <c r="F195" s="8">
        <v>4.26</v>
      </c>
      <c r="G195" s="8">
        <v>186.65048000000002</v>
      </c>
    </row>
    <row r="196" spans="1:7" ht="12.75">
      <c r="A196" s="5" t="s">
        <v>88</v>
      </c>
      <c r="B196" s="6" t="s">
        <v>281</v>
      </c>
      <c r="C196" s="5" t="s">
        <v>240</v>
      </c>
      <c r="D196" s="7">
        <v>116</v>
      </c>
      <c r="E196" s="8">
        <v>160.141489</v>
      </c>
      <c r="F196" s="8">
        <v>4.26</v>
      </c>
      <c r="G196" s="8">
        <v>164.401489</v>
      </c>
    </row>
    <row r="197" spans="1:7" ht="12.75">
      <c r="A197" s="5" t="s">
        <v>90</v>
      </c>
      <c r="B197" s="6" t="s">
        <v>282</v>
      </c>
      <c r="C197" s="5" t="s">
        <v>240</v>
      </c>
      <c r="D197" s="7">
        <v>116</v>
      </c>
      <c r="E197" s="8">
        <v>133.648472</v>
      </c>
      <c r="F197" s="8">
        <v>4.26</v>
      </c>
      <c r="G197" s="8">
        <v>137.908472</v>
      </c>
    </row>
    <row r="198" spans="1:7" ht="12.75">
      <c r="A198" s="5" t="s">
        <v>92</v>
      </c>
      <c r="B198" s="6" t="s">
        <v>283</v>
      </c>
      <c r="C198" s="5" t="s">
        <v>240</v>
      </c>
      <c r="D198" s="7">
        <v>116</v>
      </c>
      <c r="E198" s="8">
        <v>152.682292</v>
      </c>
      <c r="F198" s="8">
        <v>4.26</v>
      </c>
      <c r="G198" s="8">
        <v>156.942292</v>
      </c>
    </row>
    <row r="199" spans="1:7" ht="12.75">
      <c r="A199" s="5" t="s">
        <v>94</v>
      </c>
      <c r="B199" s="6" t="s">
        <v>284</v>
      </c>
      <c r="C199" s="5" t="s">
        <v>240</v>
      </c>
      <c r="D199" s="7">
        <v>116</v>
      </c>
      <c r="E199" s="8">
        <v>154.611394</v>
      </c>
      <c r="F199" s="8">
        <v>4.26</v>
      </c>
      <c r="G199" s="8">
        <v>158.871394</v>
      </c>
    </row>
    <row r="200" spans="1:7" ht="12.75">
      <c r="A200" s="5" t="s">
        <v>96</v>
      </c>
      <c r="B200" s="6" t="s">
        <v>285</v>
      </c>
      <c r="C200" s="5" t="s">
        <v>240</v>
      </c>
      <c r="D200" s="7">
        <v>116</v>
      </c>
      <c r="E200" s="8">
        <v>69.21642299999999</v>
      </c>
      <c r="F200" s="8">
        <v>4.26</v>
      </c>
      <c r="G200" s="8">
        <v>73.476423</v>
      </c>
    </row>
    <row r="201" spans="1:7" ht="12.75">
      <c r="A201" s="5" t="s">
        <v>98</v>
      </c>
      <c r="B201" s="6" t="s">
        <v>286</v>
      </c>
      <c r="C201" s="5" t="s">
        <v>240</v>
      </c>
      <c r="D201" s="7">
        <v>116</v>
      </c>
      <c r="E201" s="8">
        <v>160.012883</v>
      </c>
      <c r="F201" s="8">
        <v>4.26</v>
      </c>
      <c r="G201" s="8">
        <v>164.27288299999998</v>
      </c>
    </row>
    <row r="202" spans="1:7" ht="12.75">
      <c r="A202" s="5" t="s">
        <v>100</v>
      </c>
      <c r="B202" s="6" t="s">
        <v>287</v>
      </c>
      <c r="C202" s="5" t="s">
        <v>240</v>
      </c>
      <c r="D202" s="7">
        <v>116</v>
      </c>
      <c r="E202" s="8">
        <v>115.257687</v>
      </c>
      <c r="F202" s="8">
        <v>4.26</v>
      </c>
      <c r="G202" s="8">
        <v>119.517687</v>
      </c>
    </row>
    <row r="203" spans="1:7" ht="12.75">
      <c r="A203" s="5" t="s">
        <v>102</v>
      </c>
      <c r="B203" s="6" t="s">
        <v>288</v>
      </c>
      <c r="C203" s="5" t="s">
        <v>240</v>
      </c>
      <c r="D203" s="7">
        <v>116</v>
      </c>
      <c r="E203" s="8">
        <v>179.561131</v>
      </c>
      <c r="F203" s="8">
        <v>4.26</v>
      </c>
      <c r="G203" s="8">
        <v>183.82113099999998</v>
      </c>
    </row>
    <row r="204" spans="1:7" ht="12.75">
      <c r="A204" s="5" t="s">
        <v>104</v>
      </c>
      <c r="B204" s="6" t="s">
        <v>289</v>
      </c>
      <c r="C204" s="5" t="s">
        <v>240</v>
      </c>
      <c r="D204" s="7">
        <v>116</v>
      </c>
      <c r="E204" s="8">
        <v>162.842235</v>
      </c>
      <c r="F204" s="8">
        <v>4.26</v>
      </c>
      <c r="G204" s="8">
        <v>167.102235</v>
      </c>
    </row>
    <row r="205" spans="1:7" ht="12.75">
      <c r="A205" s="5" t="s">
        <v>106</v>
      </c>
      <c r="B205" s="6" t="s">
        <v>290</v>
      </c>
      <c r="C205" s="5" t="s">
        <v>240</v>
      </c>
      <c r="D205" s="7">
        <v>116</v>
      </c>
      <c r="E205" s="8">
        <v>153.582538</v>
      </c>
      <c r="F205" s="8">
        <v>4.26</v>
      </c>
      <c r="G205" s="8">
        <v>157.842538</v>
      </c>
    </row>
    <row r="206" spans="1:7" ht="12.75">
      <c r="A206" s="5" t="s">
        <v>108</v>
      </c>
      <c r="B206" s="6" t="s">
        <v>291</v>
      </c>
      <c r="C206" s="5" t="s">
        <v>240</v>
      </c>
      <c r="D206" s="7">
        <v>116</v>
      </c>
      <c r="E206" s="8">
        <v>62.014437</v>
      </c>
      <c r="F206" s="8">
        <v>4.26</v>
      </c>
      <c r="G206" s="8">
        <v>66.27443699999999</v>
      </c>
    </row>
    <row r="207" spans="1:7" ht="12.75">
      <c r="A207" s="5" t="s">
        <v>110</v>
      </c>
      <c r="B207" s="6" t="s">
        <v>292</v>
      </c>
      <c r="C207" s="5" t="s">
        <v>240</v>
      </c>
      <c r="D207" s="7">
        <v>116</v>
      </c>
      <c r="E207" s="8">
        <v>163.099448</v>
      </c>
      <c r="F207" s="8">
        <v>4.26</v>
      </c>
      <c r="G207" s="8">
        <v>167.359448</v>
      </c>
    </row>
    <row r="208" spans="1:7" ht="12.75">
      <c r="A208" s="5" t="s">
        <v>112</v>
      </c>
      <c r="B208" s="6" t="s">
        <v>293</v>
      </c>
      <c r="C208" s="5" t="s">
        <v>240</v>
      </c>
      <c r="D208" s="7">
        <v>116</v>
      </c>
      <c r="E208" s="8">
        <v>195.12256200000004</v>
      </c>
      <c r="F208" s="8">
        <v>4.26</v>
      </c>
      <c r="G208" s="8">
        <v>199.382562</v>
      </c>
    </row>
    <row r="209" spans="1:7" ht="12.75">
      <c r="A209" s="5" t="s">
        <v>114</v>
      </c>
      <c r="B209" s="6" t="s">
        <v>294</v>
      </c>
      <c r="C209" s="5" t="s">
        <v>240</v>
      </c>
      <c r="D209" s="7">
        <v>116</v>
      </c>
      <c r="E209" s="8">
        <v>125.16041799999999</v>
      </c>
      <c r="F209" s="8">
        <v>4.26</v>
      </c>
      <c r="G209" s="8">
        <v>129.42041799999998</v>
      </c>
    </row>
    <row r="210" spans="1:7" ht="12.75">
      <c r="A210" s="5" t="s">
        <v>116</v>
      </c>
      <c r="B210" s="6" t="s">
        <v>295</v>
      </c>
      <c r="C210" s="5" t="s">
        <v>240</v>
      </c>
      <c r="D210" s="7">
        <v>116</v>
      </c>
      <c r="E210" s="8">
        <v>172.10193</v>
      </c>
      <c r="F210" s="8">
        <v>4.26</v>
      </c>
      <c r="G210" s="8">
        <v>176.36193</v>
      </c>
    </row>
    <row r="211" spans="1:7" ht="12.75">
      <c r="A211" s="5" t="s">
        <v>118</v>
      </c>
      <c r="B211" s="6" t="s">
        <v>296</v>
      </c>
      <c r="C211" s="5" t="s">
        <v>240</v>
      </c>
      <c r="D211" s="7">
        <v>116</v>
      </c>
      <c r="E211" s="8">
        <v>129.918872</v>
      </c>
      <c r="F211" s="8">
        <v>4.26</v>
      </c>
      <c r="G211" s="8">
        <v>134.178872</v>
      </c>
    </row>
    <row r="212" spans="1:7" ht="12.75">
      <c r="A212" s="5" t="s">
        <v>120</v>
      </c>
      <c r="B212" s="6" t="s">
        <v>297</v>
      </c>
      <c r="C212" s="5" t="s">
        <v>240</v>
      </c>
      <c r="D212" s="7">
        <v>116</v>
      </c>
      <c r="E212" s="8">
        <v>92.365661</v>
      </c>
      <c r="F212" s="8">
        <v>4.26</v>
      </c>
      <c r="G212" s="8">
        <v>96.62566100000001</v>
      </c>
    </row>
    <row r="213" spans="1:7" ht="12.75">
      <c r="A213" s="5" t="s">
        <v>122</v>
      </c>
      <c r="B213" s="6" t="s">
        <v>298</v>
      </c>
      <c r="C213" s="5" t="s">
        <v>240</v>
      </c>
      <c r="D213" s="7">
        <v>116</v>
      </c>
      <c r="E213" s="8">
        <v>152.810897</v>
      </c>
      <c r="F213" s="8">
        <v>4.26</v>
      </c>
      <c r="G213" s="8">
        <v>157.070897</v>
      </c>
    </row>
    <row r="214" spans="1:7" ht="12.75">
      <c r="A214" s="5" t="s">
        <v>124</v>
      </c>
      <c r="B214" s="6" t="s">
        <v>299</v>
      </c>
      <c r="C214" s="5" t="s">
        <v>240</v>
      </c>
      <c r="D214" s="7">
        <v>116</v>
      </c>
      <c r="E214" s="8">
        <v>169.52979299999998</v>
      </c>
      <c r="F214" s="8">
        <v>4.26</v>
      </c>
      <c r="G214" s="8">
        <v>173.789793</v>
      </c>
    </row>
    <row r="215" spans="1:7" ht="12.75">
      <c r="A215" s="5" t="s">
        <v>126</v>
      </c>
      <c r="B215" s="6" t="s">
        <v>300</v>
      </c>
      <c r="C215" s="5" t="s">
        <v>240</v>
      </c>
      <c r="D215" s="7">
        <v>116</v>
      </c>
      <c r="E215" s="8">
        <v>168.24372400000001</v>
      </c>
      <c r="F215" s="8">
        <v>4.26</v>
      </c>
      <c r="G215" s="8">
        <v>172.50372399999998</v>
      </c>
    </row>
    <row r="216" spans="1:7" ht="12.75">
      <c r="A216" s="5" t="s">
        <v>128</v>
      </c>
      <c r="B216" s="6" t="s">
        <v>301</v>
      </c>
      <c r="C216" s="5" t="s">
        <v>240</v>
      </c>
      <c r="D216" s="7">
        <v>116</v>
      </c>
      <c r="E216" s="8">
        <v>86.192531</v>
      </c>
      <c r="F216" s="8">
        <v>4.26</v>
      </c>
      <c r="G216" s="8">
        <v>90.45253100000001</v>
      </c>
    </row>
    <row r="217" spans="1:7" ht="12.75">
      <c r="A217" s="5" t="s">
        <v>130</v>
      </c>
      <c r="B217" s="6" t="s">
        <v>302</v>
      </c>
      <c r="C217" s="5" t="s">
        <v>240</v>
      </c>
      <c r="D217" s="7">
        <v>116</v>
      </c>
      <c r="E217" s="8">
        <v>190.87853500000003</v>
      </c>
      <c r="F217" s="8">
        <v>4.26</v>
      </c>
      <c r="G217" s="8">
        <v>195.138535</v>
      </c>
    </row>
    <row r="218" spans="1:7" ht="12.75">
      <c r="A218" s="5" t="s">
        <v>132</v>
      </c>
      <c r="B218" s="6" t="s">
        <v>303</v>
      </c>
      <c r="C218" s="5" t="s">
        <v>240</v>
      </c>
      <c r="D218" s="7">
        <v>116</v>
      </c>
      <c r="E218" s="8">
        <v>70.759705</v>
      </c>
      <c r="F218" s="8">
        <v>4.26</v>
      </c>
      <c r="G218" s="8">
        <v>75.019705</v>
      </c>
    </row>
    <row r="219" spans="1:7" ht="12.75">
      <c r="A219" s="5" t="s">
        <v>134</v>
      </c>
      <c r="B219" s="6" t="s">
        <v>304</v>
      </c>
      <c r="C219" s="5" t="s">
        <v>240</v>
      </c>
      <c r="D219" s="7">
        <v>116</v>
      </c>
      <c r="E219" s="8">
        <v>170.687254</v>
      </c>
      <c r="F219" s="8">
        <v>4.26</v>
      </c>
      <c r="G219" s="8">
        <v>174.947254</v>
      </c>
    </row>
    <row r="220" spans="1:7" ht="12.75">
      <c r="A220" s="5" t="s">
        <v>136</v>
      </c>
      <c r="B220" s="6" t="s">
        <v>305</v>
      </c>
      <c r="C220" s="5" t="s">
        <v>240</v>
      </c>
      <c r="D220" s="7">
        <v>116</v>
      </c>
      <c r="E220" s="8">
        <v>155.254429</v>
      </c>
      <c r="F220" s="8">
        <v>4.26</v>
      </c>
      <c r="G220" s="8">
        <v>159.514429</v>
      </c>
    </row>
    <row r="221" spans="1:7" ht="12.75">
      <c r="A221" s="5" t="s">
        <v>138</v>
      </c>
      <c r="B221" s="6" t="s">
        <v>306</v>
      </c>
      <c r="C221" s="5" t="s">
        <v>240</v>
      </c>
      <c r="D221" s="7">
        <v>116</v>
      </c>
      <c r="E221" s="8">
        <v>172.487751</v>
      </c>
      <c r="F221" s="8">
        <v>4.26</v>
      </c>
      <c r="G221" s="8">
        <v>176.747751</v>
      </c>
    </row>
    <row r="222" spans="1:7" ht="12.75">
      <c r="A222" s="5" t="s">
        <v>140</v>
      </c>
      <c r="B222" s="6" t="s">
        <v>307</v>
      </c>
      <c r="C222" s="5" t="s">
        <v>240</v>
      </c>
      <c r="D222" s="7">
        <v>116</v>
      </c>
      <c r="E222" s="8">
        <v>184.448191</v>
      </c>
      <c r="F222" s="8">
        <v>4.26</v>
      </c>
      <c r="G222" s="8">
        <v>188.708191</v>
      </c>
    </row>
    <row r="223" spans="1:7" ht="12.75">
      <c r="A223" s="5" t="s">
        <v>142</v>
      </c>
      <c r="B223" s="6" t="s">
        <v>308</v>
      </c>
      <c r="C223" s="5" t="s">
        <v>240</v>
      </c>
      <c r="D223" s="7">
        <v>116</v>
      </c>
      <c r="E223" s="8">
        <v>93.780338</v>
      </c>
      <c r="F223" s="8">
        <v>4.26</v>
      </c>
      <c r="G223" s="8">
        <v>98.04033799999999</v>
      </c>
    </row>
    <row r="224" spans="1:7" ht="12.75">
      <c r="A224" s="5" t="s">
        <v>144</v>
      </c>
      <c r="B224" s="6" t="s">
        <v>309</v>
      </c>
      <c r="C224" s="5" t="s">
        <v>240</v>
      </c>
      <c r="D224" s="7">
        <v>116</v>
      </c>
      <c r="E224" s="8">
        <v>156.02607</v>
      </c>
      <c r="F224" s="8">
        <v>4.26</v>
      </c>
      <c r="G224" s="8">
        <v>160.28607</v>
      </c>
    </row>
    <row r="225" spans="1:7" ht="12.75">
      <c r="A225" s="5" t="s">
        <v>146</v>
      </c>
      <c r="B225" s="6" t="s">
        <v>310</v>
      </c>
      <c r="C225" s="5" t="s">
        <v>240</v>
      </c>
      <c r="D225" s="7">
        <v>116</v>
      </c>
      <c r="E225" s="8">
        <v>128.890018</v>
      </c>
      <c r="F225" s="8">
        <v>4.26</v>
      </c>
      <c r="G225" s="8">
        <v>133.150018</v>
      </c>
    </row>
    <row r="226" spans="1:7" ht="12.75">
      <c r="A226" s="5" t="s">
        <v>148</v>
      </c>
      <c r="B226" s="6" t="s">
        <v>311</v>
      </c>
      <c r="C226" s="5" t="s">
        <v>240</v>
      </c>
      <c r="D226" s="7">
        <v>116</v>
      </c>
      <c r="E226" s="8">
        <v>209.397926</v>
      </c>
      <c r="F226" s="8">
        <v>4.26</v>
      </c>
      <c r="G226" s="8">
        <v>213.657926</v>
      </c>
    </row>
    <row r="227" spans="1:7" ht="12.75">
      <c r="A227" s="5" t="s">
        <v>223</v>
      </c>
      <c r="B227" s="6" t="s">
        <v>312</v>
      </c>
      <c r="C227" s="5" t="s">
        <v>240</v>
      </c>
      <c r="D227" s="7">
        <v>116</v>
      </c>
      <c r="E227" s="8">
        <v>189.721073</v>
      </c>
      <c r="F227" s="8">
        <v>4.26</v>
      </c>
      <c r="G227" s="8">
        <v>193.981073</v>
      </c>
    </row>
    <row r="228" spans="1:7" ht="12.75">
      <c r="A228" s="5" t="s">
        <v>225</v>
      </c>
      <c r="B228" s="6" t="s">
        <v>313</v>
      </c>
      <c r="C228" s="5" t="s">
        <v>240</v>
      </c>
      <c r="D228" s="7">
        <v>116</v>
      </c>
      <c r="E228" s="8">
        <v>178.918094</v>
      </c>
      <c r="F228" s="8">
        <v>4.26</v>
      </c>
      <c r="G228" s="8">
        <v>183.178094</v>
      </c>
    </row>
    <row r="229" spans="1:7" ht="12.75">
      <c r="A229" s="5" t="s">
        <v>227</v>
      </c>
      <c r="B229" s="6" t="s">
        <v>314</v>
      </c>
      <c r="C229" s="5" t="s">
        <v>240</v>
      </c>
      <c r="D229" s="7">
        <v>116</v>
      </c>
      <c r="E229" s="8">
        <v>181.490232</v>
      </c>
      <c r="F229" s="8">
        <v>4.26</v>
      </c>
      <c r="G229" s="8">
        <v>185.750232</v>
      </c>
    </row>
    <row r="230" spans="1:7" ht="12.75">
      <c r="A230" s="5" t="s">
        <v>229</v>
      </c>
      <c r="B230" s="6" t="s">
        <v>315</v>
      </c>
      <c r="C230" s="5" t="s">
        <v>240</v>
      </c>
      <c r="D230" s="7">
        <v>116</v>
      </c>
      <c r="E230" s="8">
        <v>94.29476500000001</v>
      </c>
      <c r="F230" s="8">
        <v>4.26</v>
      </c>
      <c r="G230" s="8">
        <v>98.55476499999999</v>
      </c>
    </row>
    <row r="231" spans="1:7" ht="12.75">
      <c r="A231" s="5" t="s">
        <v>231</v>
      </c>
      <c r="B231" s="6" t="s">
        <v>316</v>
      </c>
      <c r="C231" s="5" t="s">
        <v>240</v>
      </c>
      <c r="D231" s="7">
        <v>253</v>
      </c>
      <c r="E231" s="8">
        <v>409.446612</v>
      </c>
      <c r="F231" s="8">
        <v>4.26</v>
      </c>
      <c r="G231" s="8">
        <v>413.706612</v>
      </c>
    </row>
    <row r="232" spans="1:7" ht="12.75">
      <c r="A232" s="5" t="s">
        <v>233</v>
      </c>
      <c r="B232" s="6" t="s">
        <v>317</v>
      </c>
      <c r="C232" s="5" t="s">
        <v>240</v>
      </c>
      <c r="D232" s="7">
        <v>253</v>
      </c>
      <c r="E232" s="8">
        <v>396.32871</v>
      </c>
      <c r="F232" s="8">
        <v>4.26</v>
      </c>
      <c r="G232" s="8">
        <v>400.58871</v>
      </c>
    </row>
    <row r="233" spans="1:7" ht="12.75">
      <c r="A233" s="5" t="s">
        <v>235</v>
      </c>
      <c r="B233" s="6" t="s">
        <v>318</v>
      </c>
      <c r="C233" s="5" t="s">
        <v>240</v>
      </c>
      <c r="D233" s="7">
        <v>255</v>
      </c>
      <c r="E233" s="8">
        <v>640.4952000000001</v>
      </c>
      <c r="F233" s="8">
        <v>4.26</v>
      </c>
      <c r="G233" s="8">
        <v>644.7552000000001</v>
      </c>
    </row>
    <row r="234" spans="1:7" ht="12.75">
      <c r="A234" s="5" t="s">
        <v>237</v>
      </c>
      <c r="B234" s="6" t="s">
        <v>319</v>
      </c>
      <c r="C234" s="5" t="s">
        <v>240</v>
      </c>
      <c r="D234" s="7">
        <v>255</v>
      </c>
      <c r="E234" s="8">
        <v>443.672011</v>
      </c>
      <c r="F234" s="8">
        <v>4.26</v>
      </c>
      <c r="G234" s="8">
        <v>447.932011</v>
      </c>
    </row>
    <row r="235" spans="1:7" ht="12.75">
      <c r="A235" s="5" t="s">
        <v>5</v>
      </c>
      <c r="B235" s="6" t="s">
        <v>320</v>
      </c>
      <c r="C235" s="5" t="s">
        <v>321</v>
      </c>
      <c r="D235" s="7">
        <v>96</v>
      </c>
      <c r="E235" s="8">
        <v>95.52467899999999</v>
      </c>
      <c r="F235" s="8">
        <v>4.26</v>
      </c>
      <c r="G235" s="8">
        <v>99.784679</v>
      </c>
    </row>
    <row r="236" spans="1:7" ht="12.75">
      <c r="A236" s="5" t="s">
        <v>8</v>
      </c>
      <c r="B236" s="6" t="s">
        <v>322</v>
      </c>
      <c r="C236" s="5" t="s">
        <v>321</v>
      </c>
      <c r="D236" s="7">
        <v>96</v>
      </c>
      <c r="E236" s="8">
        <v>223.35992199999998</v>
      </c>
      <c r="F236" s="8">
        <v>4.26</v>
      </c>
      <c r="G236" s="8">
        <v>227.619922</v>
      </c>
    </row>
    <row r="237" spans="1:7" ht="12.75">
      <c r="A237" s="5" t="s">
        <v>10</v>
      </c>
      <c r="B237" s="6" t="s">
        <v>323</v>
      </c>
      <c r="C237" s="5" t="s">
        <v>321</v>
      </c>
      <c r="D237" s="7">
        <v>116</v>
      </c>
      <c r="E237" s="8">
        <v>278.074003</v>
      </c>
      <c r="F237" s="8">
        <v>4.26</v>
      </c>
      <c r="G237" s="8">
        <v>282.334003</v>
      </c>
    </row>
    <row r="238" spans="1:7" ht="12.75">
      <c r="A238" s="5" t="s">
        <v>12</v>
      </c>
      <c r="B238" s="6" t="s">
        <v>324</v>
      </c>
      <c r="C238" s="5" t="s">
        <v>321</v>
      </c>
      <c r="D238" s="7">
        <v>116</v>
      </c>
      <c r="E238" s="8">
        <v>160.65591799999999</v>
      </c>
      <c r="F238" s="8">
        <v>4.26</v>
      </c>
      <c r="G238" s="8">
        <v>164.91591799999998</v>
      </c>
    </row>
    <row r="239" spans="1:7" ht="12.75">
      <c r="A239" s="5" t="s">
        <v>14</v>
      </c>
      <c r="B239" s="6" t="s">
        <v>325</v>
      </c>
      <c r="C239" s="5" t="s">
        <v>321</v>
      </c>
      <c r="D239" s="7">
        <v>116</v>
      </c>
      <c r="E239" s="8">
        <v>152.425076</v>
      </c>
      <c r="F239" s="8">
        <v>4.26</v>
      </c>
      <c r="G239" s="8">
        <v>156.68507599999998</v>
      </c>
    </row>
    <row r="240" spans="1:7" ht="12.75">
      <c r="A240" s="5" t="s">
        <v>16</v>
      </c>
      <c r="B240" s="6" t="s">
        <v>326</v>
      </c>
      <c r="C240" s="5" t="s">
        <v>321</v>
      </c>
      <c r="D240" s="7">
        <v>116</v>
      </c>
      <c r="E240" s="8">
        <v>135.806752</v>
      </c>
      <c r="F240" s="8">
        <v>4.26</v>
      </c>
      <c r="G240" s="8">
        <v>140.066752</v>
      </c>
    </row>
    <row r="241" spans="1:7" ht="12.75">
      <c r="A241" s="5" t="s">
        <v>18</v>
      </c>
      <c r="B241" s="6" t="s">
        <v>327</v>
      </c>
      <c r="C241" s="5" t="s">
        <v>321</v>
      </c>
      <c r="D241" s="7">
        <v>116</v>
      </c>
      <c r="E241" s="8">
        <v>135.597766</v>
      </c>
      <c r="F241" s="8">
        <v>4.26</v>
      </c>
      <c r="G241" s="8">
        <v>139.857766</v>
      </c>
    </row>
    <row r="242" spans="1:7" ht="12.75">
      <c r="A242" s="5" t="s">
        <v>20</v>
      </c>
      <c r="B242" s="6" t="s">
        <v>324</v>
      </c>
      <c r="C242" s="5" t="s">
        <v>321</v>
      </c>
      <c r="D242" s="7">
        <v>116</v>
      </c>
      <c r="E242" s="8">
        <v>184.576799</v>
      </c>
      <c r="F242" s="8">
        <v>4.26</v>
      </c>
      <c r="G242" s="8">
        <v>188.83679899999998</v>
      </c>
    </row>
    <row r="243" spans="1:7" ht="12.75">
      <c r="A243" s="5" t="s">
        <v>22</v>
      </c>
      <c r="B243" s="6" t="s">
        <v>328</v>
      </c>
      <c r="C243" s="5" t="s">
        <v>321</v>
      </c>
      <c r="D243" s="7">
        <v>116</v>
      </c>
      <c r="E243" s="8">
        <v>170.02557200000004</v>
      </c>
      <c r="F243" s="8">
        <v>4.26</v>
      </c>
      <c r="G243" s="8">
        <v>174.285572</v>
      </c>
    </row>
    <row r="244" spans="1:7" ht="12.75">
      <c r="A244" s="5" t="s">
        <v>24</v>
      </c>
      <c r="B244" s="6" t="s">
        <v>329</v>
      </c>
      <c r="C244" s="5" t="s">
        <v>321</v>
      </c>
      <c r="D244" s="7">
        <v>116</v>
      </c>
      <c r="E244" s="8">
        <v>178.146454</v>
      </c>
      <c r="F244" s="8">
        <v>4.26</v>
      </c>
      <c r="G244" s="8">
        <v>182.40645400000002</v>
      </c>
    </row>
    <row r="245" spans="1:7" ht="12.75">
      <c r="A245" s="5" t="s">
        <v>26</v>
      </c>
      <c r="B245" s="6" t="s">
        <v>330</v>
      </c>
      <c r="C245" s="5" t="s">
        <v>321</v>
      </c>
      <c r="D245" s="7">
        <v>116</v>
      </c>
      <c r="E245" s="8">
        <v>84.649249</v>
      </c>
      <c r="F245" s="8">
        <v>4.26</v>
      </c>
      <c r="G245" s="8">
        <v>88.909249</v>
      </c>
    </row>
    <row r="246" spans="1:7" ht="12.75">
      <c r="A246" s="5" t="s">
        <v>28</v>
      </c>
      <c r="B246" s="6" t="s">
        <v>331</v>
      </c>
      <c r="C246" s="5" t="s">
        <v>321</v>
      </c>
      <c r="D246" s="7">
        <v>116</v>
      </c>
      <c r="E246" s="8">
        <v>181.233019</v>
      </c>
      <c r="F246" s="8">
        <v>4.26</v>
      </c>
      <c r="G246" s="8">
        <v>185.49301899999998</v>
      </c>
    </row>
    <row r="247" spans="1:7" ht="12.75">
      <c r="A247" s="5" t="s">
        <v>30</v>
      </c>
      <c r="B247" s="6" t="s">
        <v>332</v>
      </c>
      <c r="C247" s="5" t="s">
        <v>321</v>
      </c>
      <c r="D247" s="7">
        <v>116</v>
      </c>
      <c r="E247" s="8">
        <v>145.45522599999998</v>
      </c>
      <c r="F247" s="8">
        <v>4.26</v>
      </c>
      <c r="G247" s="8">
        <v>149.715226</v>
      </c>
    </row>
    <row r="248" spans="1:7" ht="12.75">
      <c r="A248" s="5" t="s">
        <v>32</v>
      </c>
      <c r="B248" s="6" t="s">
        <v>333</v>
      </c>
      <c r="C248" s="5" t="s">
        <v>321</v>
      </c>
      <c r="D248" s="7">
        <v>116</v>
      </c>
      <c r="E248" s="8">
        <v>151.763395</v>
      </c>
      <c r="F248" s="8">
        <v>4.26</v>
      </c>
      <c r="G248" s="8">
        <v>156.023395</v>
      </c>
    </row>
    <row r="249" spans="1:7" ht="12.75">
      <c r="A249" s="5" t="s">
        <v>34</v>
      </c>
      <c r="B249" s="6" t="s">
        <v>334</v>
      </c>
      <c r="C249" s="5" t="s">
        <v>321</v>
      </c>
      <c r="D249" s="7">
        <v>116</v>
      </c>
      <c r="E249" s="8">
        <v>160.913131</v>
      </c>
      <c r="F249" s="8">
        <v>4.26</v>
      </c>
      <c r="G249" s="8">
        <v>165.17313099999998</v>
      </c>
    </row>
    <row r="250" spans="1:7" ht="12.75">
      <c r="A250" s="5" t="s">
        <v>36</v>
      </c>
      <c r="B250" s="6" t="s">
        <v>335</v>
      </c>
      <c r="C250" s="5" t="s">
        <v>321</v>
      </c>
      <c r="D250" s="7">
        <v>116</v>
      </c>
      <c r="E250" s="8">
        <v>63.686327000000006</v>
      </c>
      <c r="F250" s="8">
        <v>4.26</v>
      </c>
      <c r="G250" s="8">
        <v>67.946327</v>
      </c>
    </row>
    <row r="251" spans="1:7" ht="12.75">
      <c r="A251" s="5" t="s">
        <v>38</v>
      </c>
      <c r="B251" s="6" t="s">
        <v>336</v>
      </c>
      <c r="C251" s="5" t="s">
        <v>321</v>
      </c>
      <c r="D251" s="7">
        <v>116</v>
      </c>
      <c r="E251" s="8">
        <v>163.723834</v>
      </c>
      <c r="F251" s="8">
        <v>4.26</v>
      </c>
      <c r="G251" s="8">
        <v>167.983834</v>
      </c>
    </row>
    <row r="252" spans="1:7" ht="12.75">
      <c r="A252" s="5" t="s">
        <v>40</v>
      </c>
      <c r="B252" s="6" t="s">
        <v>337</v>
      </c>
      <c r="C252" s="5" t="s">
        <v>321</v>
      </c>
      <c r="D252" s="7">
        <v>116</v>
      </c>
      <c r="E252" s="8">
        <v>156.665631</v>
      </c>
      <c r="F252" s="8">
        <v>4.26</v>
      </c>
      <c r="G252" s="8">
        <v>160.925631</v>
      </c>
    </row>
    <row r="253" spans="1:7" ht="12.75">
      <c r="A253" s="5" t="s">
        <v>42</v>
      </c>
      <c r="B253" s="6" t="s">
        <v>338</v>
      </c>
      <c r="C253" s="5" t="s">
        <v>321</v>
      </c>
      <c r="D253" s="7">
        <v>116</v>
      </c>
      <c r="E253" s="8">
        <v>164.77133800000004</v>
      </c>
      <c r="F253" s="8">
        <v>4.26</v>
      </c>
      <c r="G253" s="8">
        <v>169.031338</v>
      </c>
    </row>
    <row r="254" spans="1:7" ht="12.75">
      <c r="A254" s="5" t="s">
        <v>44</v>
      </c>
      <c r="B254" s="6" t="s">
        <v>339</v>
      </c>
      <c r="C254" s="5" t="s">
        <v>321</v>
      </c>
      <c r="D254" s="7">
        <v>116</v>
      </c>
      <c r="E254" s="8">
        <v>154.482788</v>
      </c>
      <c r="F254" s="8">
        <v>4.26</v>
      </c>
      <c r="G254" s="8">
        <v>158.742788</v>
      </c>
    </row>
    <row r="255" spans="1:7" ht="12.75">
      <c r="A255" s="5" t="s">
        <v>46</v>
      </c>
      <c r="B255" s="6" t="s">
        <v>340</v>
      </c>
      <c r="C255" s="5" t="s">
        <v>321</v>
      </c>
      <c r="D255" s="7">
        <v>116</v>
      </c>
      <c r="E255" s="8">
        <v>159.479808</v>
      </c>
      <c r="F255" s="8">
        <v>4.26</v>
      </c>
      <c r="G255" s="8">
        <v>163.73980799999998</v>
      </c>
    </row>
    <row r="256" spans="1:7" ht="12.75">
      <c r="A256" s="5" t="s">
        <v>48</v>
      </c>
      <c r="B256" s="6" t="s">
        <v>341</v>
      </c>
      <c r="C256" s="5" t="s">
        <v>321</v>
      </c>
      <c r="D256" s="7">
        <v>116</v>
      </c>
      <c r="E256" s="8">
        <v>158.96537999999998</v>
      </c>
      <c r="F256" s="8">
        <v>4.26</v>
      </c>
      <c r="G256" s="8">
        <v>163.22538</v>
      </c>
    </row>
    <row r="257" spans="1:7" ht="12.75">
      <c r="A257" s="5" t="s">
        <v>50</v>
      </c>
      <c r="B257" s="6" t="s">
        <v>342</v>
      </c>
      <c r="C257" s="5" t="s">
        <v>321</v>
      </c>
      <c r="D257" s="7">
        <v>116</v>
      </c>
      <c r="E257" s="8">
        <v>151.910649</v>
      </c>
      <c r="F257" s="8">
        <v>4.26</v>
      </c>
      <c r="G257" s="8">
        <v>156.170649</v>
      </c>
    </row>
    <row r="258" spans="1:7" ht="12.75">
      <c r="A258" s="5" t="s">
        <v>52</v>
      </c>
      <c r="B258" s="6" t="s">
        <v>343</v>
      </c>
      <c r="C258" s="5" t="s">
        <v>321</v>
      </c>
      <c r="D258" s="7">
        <v>116</v>
      </c>
      <c r="E258" s="8">
        <v>140.46463699999998</v>
      </c>
      <c r="F258" s="8">
        <v>4.26</v>
      </c>
      <c r="G258" s="8">
        <v>144.724637</v>
      </c>
    </row>
    <row r="259" spans="1:7" ht="12.75">
      <c r="A259" s="5" t="s">
        <v>54</v>
      </c>
      <c r="B259" s="6" t="s">
        <v>344</v>
      </c>
      <c r="C259" s="5" t="s">
        <v>321</v>
      </c>
      <c r="D259" s="7">
        <v>116</v>
      </c>
      <c r="E259" s="8">
        <v>81.029609</v>
      </c>
      <c r="F259" s="8">
        <v>4.26</v>
      </c>
      <c r="G259" s="8">
        <v>85.289609</v>
      </c>
    </row>
    <row r="260" spans="1:7" ht="12.75">
      <c r="A260" s="5" t="s">
        <v>56</v>
      </c>
      <c r="B260" s="6" t="s">
        <v>345</v>
      </c>
      <c r="C260" s="5" t="s">
        <v>321</v>
      </c>
      <c r="D260" s="7">
        <v>116</v>
      </c>
      <c r="E260" s="8">
        <v>143.403947</v>
      </c>
      <c r="F260" s="8">
        <v>4.26</v>
      </c>
      <c r="G260" s="8">
        <v>147.663947</v>
      </c>
    </row>
    <row r="261" spans="1:7" ht="12.75">
      <c r="A261" s="5" t="s">
        <v>58</v>
      </c>
      <c r="B261" s="6" t="s">
        <v>346</v>
      </c>
      <c r="C261" s="5" t="s">
        <v>321</v>
      </c>
      <c r="D261" s="7">
        <v>116</v>
      </c>
      <c r="E261" s="8">
        <v>136.99225</v>
      </c>
      <c r="F261" s="8">
        <v>4.26</v>
      </c>
      <c r="G261" s="8">
        <v>141.25225</v>
      </c>
    </row>
    <row r="262" spans="1:7" ht="12.75">
      <c r="A262" s="5" t="s">
        <v>60</v>
      </c>
      <c r="B262" s="6" t="s">
        <v>347</v>
      </c>
      <c r="C262" s="5" t="s">
        <v>321</v>
      </c>
      <c r="D262" s="7">
        <v>116</v>
      </c>
      <c r="E262" s="8">
        <v>151.910649</v>
      </c>
      <c r="F262" s="8">
        <v>4.26</v>
      </c>
      <c r="G262" s="8">
        <v>156.170649</v>
      </c>
    </row>
    <row r="263" spans="1:7" ht="12.75">
      <c r="A263" s="5" t="s">
        <v>62</v>
      </c>
      <c r="B263" s="6" t="s">
        <v>348</v>
      </c>
      <c r="C263" s="5" t="s">
        <v>321</v>
      </c>
      <c r="D263" s="7">
        <v>116</v>
      </c>
      <c r="E263" s="8">
        <v>237.415579</v>
      </c>
      <c r="F263" s="8">
        <v>4.26</v>
      </c>
      <c r="G263" s="8">
        <v>241.675579</v>
      </c>
    </row>
    <row r="264" spans="1:7" ht="12.75">
      <c r="A264" s="5" t="s">
        <v>64</v>
      </c>
      <c r="B264" s="6" t="s">
        <v>349</v>
      </c>
      <c r="C264" s="5" t="s">
        <v>321</v>
      </c>
      <c r="D264" s="7">
        <v>116</v>
      </c>
      <c r="E264" s="8">
        <v>134.408024</v>
      </c>
      <c r="F264" s="8">
        <v>4.26</v>
      </c>
      <c r="G264" s="8">
        <v>138.668024</v>
      </c>
    </row>
    <row r="265" spans="1:7" ht="12.75">
      <c r="A265" s="5" t="s">
        <v>66</v>
      </c>
      <c r="B265" s="6" t="s">
        <v>350</v>
      </c>
      <c r="C265" s="5" t="s">
        <v>321</v>
      </c>
      <c r="D265" s="7">
        <v>116</v>
      </c>
      <c r="E265" s="8">
        <v>253.12426800000003</v>
      </c>
      <c r="F265" s="8">
        <v>4.26</v>
      </c>
      <c r="G265" s="8">
        <v>257.384268</v>
      </c>
    </row>
    <row r="266" spans="1:7" ht="12.75">
      <c r="A266" s="5" t="s">
        <v>68</v>
      </c>
      <c r="B266" s="6" t="s">
        <v>351</v>
      </c>
      <c r="C266" s="5" t="s">
        <v>321</v>
      </c>
      <c r="D266" s="7">
        <v>116</v>
      </c>
      <c r="E266" s="8">
        <v>106.126598</v>
      </c>
      <c r="F266" s="8">
        <v>4.26</v>
      </c>
      <c r="G266" s="8">
        <v>110.38659799999999</v>
      </c>
    </row>
    <row r="267" spans="1:7" ht="12.75">
      <c r="A267" s="5" t="s">
        <v>70</v>
      </c>
      <c r="B267" s="6" t="s">
        <v>352</v>
      </c>
      <c r="C267" s="5" t="s">
        <v>321</v>
      </c>
      <c r="D267" s="7">
        <v>116</v>
      </c>
      <c r="E267" s="8">
        <v>189.831032</v>
      </c>
      <c r="F267" s="8">
        <v>4.26</v>
      </c>
      <c r="G267" s="8">
        <v>194.09103199999998</v>
      </c>
    </row>
    <row r="268" spans="1:7" ht="12.75">
      <c r="A268" s="5" t="s">
        <v>72</v>
      </c>
      <c r="B268" s="6" t="s">
        <v>353</v>
      </c>
      <c r="C268" s="5" t="s">
        <v>321</v>
      </c>
      <c r="D268" s="7">
        <v>116</v>
      </c>
      <c r="E268" s="8">
        <v>188.930783</v>
      </c>
      <c r="F268" s="8">
        <v>4.26</v>
      </c>
      <c r="G268" s="8">
        <v>193.190783</v>
      </c>
    </row>
    <row r="269" spans="1:7" ht="12.75">
      <c r="A269" s="5" t="s">
        <v>74</v>
      </c>
      <c r="B269" s="6" t="s">
        <v>354</v>
      </c>
      <c r="C269" s="5" t="s">
        <v>321</v>
      </c>
      <c r="D269" s="7">
        <v>116</v>
      </c>
      <c r="E269" s="8">
        <v>130.4333</v>
      </c>
      <c r="F269" s="8">
        <v>4.26</v>
      </c>
      <c r="G269" s="8">
        <v>134.6933</v>
      </c>
    </row>
    <row r="270" spans="1:7" ht="12.75">
      <c r="A270" s="5" t="s">
        <v>76</v>
      </c>
      <c r="B270" s="6" t="s">
        <v>355</v>
      </c>
      <c r="C270" s="5" t="s">
        <v>321</v>
      </c>
      <c r="D270" s="7">
        <v>116</v>
      </c>
      <c r="E270" s="8">
        <v>95.195014</v>
      </c>
      <c r="F270" s="8">
        <v>4.26</v>
      </c>
      <c r="G270" s="8">
        <v>99.45501399999999</v>
      </c>
    </row>
    <row r="271" spans="1:7" ht="12.75">
      <c r="A271" s="5" t="s">
        <v>78</v>
      </c>
      <c r="B271" s="6" t="s">
        <v>356</v>
      </c>
      <c r="C271" s="5" t="s">
        <v>321</v>
      </c>
      <c r="D271" s="7">
        <v>116</v>
      </c>
      <c r="E271" s="8">
        <v>97.739115</v>
      </c>
      <c r="F271" s="8">
        <v>4.26</v>
      </c>
      <c r="G271" s="8">
        <v>101.999115</v>
      </c>
    </row>
    <row r="272" spans="1:7" ht="12.75">
      <c r="A272" s="5" t="s">
        <v>80</v>
      </c>
      <c r="B272" s="6" t="s">
        <v>357</v>
      </c>
      <c r="C272" s="5" t="s">
        <v>321</v>
      </c>
      <c r="D272" s="7">
        <v>116</v>
      </c>
      <c r="E272" s="8">
        <v>191.11710100000002</v>
      </c>
      <c r="F272" s="8">
        <v>4.26</v>
      </c>
      <c r="G272" s="8">
        <v>195.37710099999998</v>
      </c>
    </row>
    <row r="273" spans="1:7" ht="12.75">
      <c r="A273" s="5" t="s">
        <v>82</v>
      </c>
      <c r="B273" s="6" t="s">
        <v>358</v>
      </c>
      <c r="C273" s="5" t="s">
        <v>321</v>
      </c>
      <c r="D273" s="7">
        <v>116</v>
      </c>
      <c r="E273" s="8">
        <v>152.553683</v>
      </c>
      <c r="F273" s="8">
        <v>4.26</v>
      </c>
      <c r="G273" s="8">
        <v>156.813683</v>
      </c>
    </row>
    <row r="274" spans="1:7" ht="12.75">
      <c r="A274" s="5" t="s">
        <v>84</v>
      </c>
      <c r="B274" s="6" t="s">
        <v>359</v>
      </c>
      <c r="C274" s="5" t="s">
        <v>321</v>
      </c>
      <c r="D274" s="7">
        <v>116</v>
      </c>
      <c r="E274" s="8">
        <v>158.340993</v>
      </c>
      <c r="F274" s="8">
        <v>4.26</v>
      </c>
      <c r="G274" s="8">
        <v>162.600993</v>
      </c>
    </row>
    <row r="275" spans="1:7" ht="12.75">
      <c r="A275" s="5" t="s">
        <v>86</v>
      </c>
      <c r="B275" s="6" t="s">
        <v>360</v>
      </c>
      <c r="C275" s="5" t="s">
        <v>321</v>
      </c>
      <c r="D275" s="7">
        <v>116</v>
      </c>
      <c r="E275" s="8">
        <v>87.836384</v>
      </c>
      <c r="F275" s="8">
        <v>4.26</v>
      </c>
      <c r="G275" s="8">
        <v>92.096384</v>
      </c>
    </row>
    <row r="276" spans="1:7" ht="12.75">
      <c r="A276" s="5" t="s">
        <v>88</v>
      </c>
      <c r="B276" s="6" t="s">
        <v>361</v>
      </c>
      <c r="C276" s="5" t="s">
        <v>321</v>
      </c>
      <c r="D276" s="7">
        <v>116</v>
      </c>
      <c r="E276" s="8">
        <v>129.385797</v>
      </c>
      <c r="F276" s="8">
        <v>4.26</v>
      </c>
      <c r="G276" s="8">
        <v>133.64579700000002</v>
      </c>
    </row>
    <row r="277" spans="1:7" ht="12.75">
      <c r="A277" s="5" t="s">
        <v>90</v>
      </c>
      <c r="B277" s="6" t="s">
        <v>362</v>
      </c>
      <c r="C277" s="5" t="s">
        <v>321</v>
      </c>
      <c r="D277" s="7">
        <v>116</v>
      </c>
      <c r="E277" s="8">
        <v>186.377294</v>
      </c>
      <c r="F277" s="8">
        <v>4.26</v>
      </c>
      <c r="G277" s="8">
        <v>190.637294</v>
      </c>
    </row>
    <row r="278" spans="1:7" ht="12.75">
      <c r="A278" s="5" t="s">
        <v>92</v>
      </c>
      <c r="B278" s="6" t="s">
        <v>363</v>
      </c>
      <c r="C278" s="5" t="s">
        <v>321</v>
      </c>
      <c r="D278" s="7">
        <v>116</v>
      </c>
      <c r="E278" s="8">
        <v>264.441672</v>
      </c>
      <c r="F278" s="8">
        <v>4.26</v>
      </c>
      <c r="G278" s="8">
        <v>268.70167200000003</v>
      </c>
    </row>
    <row r="279" spans="1:7" ht="12.75">
      <c r="A279" s="5" t="s">
        <v>94</v>
      </c>
      <c r="B279" s="6" t="s">
        <v>364</v>
      </c>
      <c r="C279" s="5" t="s">
        <v>321</v>
      </c>
      <c r="D279" s="7">
        <v>116</v>
      </c>
      <c r="E279" s="8">
        <v>169.25393</v>
      </c>
      <c r="F279" s="8">
        <v>4.26</v>
      </c>
      <c r="G279" s="8">
        <v>173.51393000000002</v>
      </c>
    </row>
    <row r="280" spans="1:7" ht="12.75">
      <c r="A280" s="5" t="s">
        <v>96</v>
      </c>
      <c r="B280" s="6" t="s">
        <v>365</v>
      </c>
      <c r="C280" s="5" t="s">
        <v>321</v>
      </c>
      <c r="D280" s="7">
        <v>116</v>
      </c>
      <c r="E280" s="8">
        <v>231.236018</v>
      </c>
      <c r="F280" s="8">
        <v>4.26</v>
      </c>
      <c r="G280" s="8">
        <v>235.49601800000002</v>
      </c>
    </row>
    <row r="281" spans="1:7" ht="12.75">
      <c r="A281" s="5" t="s">
        <v>98</v>
      </c>
      <c r="B281" s="6" t="s">
        <v>366</v>
      </c>
      <c r="C281" s="5" t="s">
        <v>321</v>
      </c>
      <c r="D281" s="7">
        <v>116</v>
      </c>
      <c r="E281" s="8">
        <v>119.501716</v>
      </c>
      <c r="F281" s="8">
        <v>4.26</v>
      </c>
      <c r="G281" s="8">
        <v>123.76171600000002</v>
      </c>
    </row>
    <row r="282" spans="1:7" ht="12.75">
      <c r="A282" s="5" t="s">
        <v>100</v>
      </c>
      <c r="B282" s="6" t="s">
        <v>367</v>
      </c>
      <c r="C282" s="5" t="s">
        <v>321</v>
      </c>
      <c r="D282" s="7">
        <v>116</v>
      </c>
      <c r="E282" s="8">
        <v>69.21642299999999</v>
      </c>
      <c r="F282" s="8">
        <v>4.26</v>
      </c>
      <c r="G282" s="8">
        <v>73.476423</v>
      </c>
    </row>
    <row r="283" spans="1:7" ht="12.75">
      <c r="A283" s="5" t="s">
        <v>102</v>
      </c>
      <c r="B283" s="6" t="s">
        <v>368</v>
      </c>
      <c r="C283" s="5" t="s">
        <v>321</v>
      </c>
      <c r="D283" s="7">
        <v>116</v>
      </c>
      <c r="E283" s="8">
        <v>149.834291</v>
      </c>
      <c r="F283" s="8">
        <v>4.26</v>
      </c>
      <c r="G283" s="8">
        <v>154.094291</v>
      </c>
    </row>
    <row r="284" spans="1:7" ht="12.75">
      <c r="A284" s="5" t="s">
        <v>104</v>
      </c>
      <c r="B284" s="6" t="s">
        <v>369</v>
      </c>
      <c r="C284" s="5" t="s">
        <v>321</v>
      </c>
      <c r="D284" s="7">
        <v>116</v>
      </c>
      <c r="E284" s="8">
        <v>80.79104199999999</v>
      </c>
      <c r="F284" s="8">
        <v>4.26</v>
      </c>
      <c r="G284" s="8">
        <v>85.051042</v>
      </c>
    </row>
    <row r="285" spans="1:7" ht="12.75">
      <c r="A285" s="5" t="s">
        <v>106</v>
      </c>
      <c r="B285" s="6" t="s">
        <v>370</v>
      </c>
      <c r="C285" s="5" t="s">
        <v>321</v>
      </c>
      <c r="D285" s="7">
        <v>116</v>
      </c>
      <c r="E285" s="8">
        <v>160.527311</v>
      </c>
      <c r="F285" s="8">
        <v>4.26</v>
      </c>
      <c r="G285" s="8">
        <v>164.787311</v>
      </c>
    </row>
    <row r="286" spans="1:7" ht="12.75">
      <c r="A286" s="5" t="s">
        <v>108</v>
      </c>
      <c r="B286" s="6" t="s">
        <v>371</v>
      </c>
      <c r="C286" s="5" t="s">
        <v>321</v>
      </c>
      <c r="D286" s="7">
        <v>116</v>
      </c>
      <c r="E286" s="8">
        <v>153.325325</v>
      </c>
      <c r="F286" s="8">
        <v>4.26</v>
      </c>
      <c r="G286" s="8">
        <v>157.585325</v>
      </c>
    </row>
    <row r="287" spans="1:7" ht="12.75">
      <c r="A287" s="5" t="s">
        <v>110</v>
      </c>
      <c r="B287" s="6" t="s">
        <v>372</v>
      </c>
      <c r="C287" s="5" t="s">
        <v>321</v>
      </c>
      <c r="D287" s="7">
        <v>116</v>
      </c>
      <c r="E287" s="8">
        <v>70.091594</v>
      </c>
      <c r="F287" s="8">
        <v>4.26</v>
      </c>
      <c r="G287" s="8">
        <v>74.35159399999999</v>
      </c>
    </row>
    <row r="288" spans="1:7" ht="12.75">
      <c r="A288" s="5" t="s">
        <v>112</v>
      </c>
      <c r="B288" s="6" t="s">
        <v>373</v>
      </c>
      <c r="C288" s="5" t="s">
        <v>321</v>
      </c>
      <c r="D288" s="7">
        <v>116</v>
      </c>
      <c r="E288" s="8">
        <v>175.169847</v>
      </c>
      <c r="F288" s="8">
        <v>4.26</v>
      </c>
      <c r="G288" s="8">
        <v>179.42984700000002</v>
      </c>
    </row>
    <row r="289" spans="1:7" ht="12.75">
      <c r="A289" s="5" t="s">
        <v>114</v>
      </c>
      <c r="B289" s="6" t="s">
        <v>374</v>
      </c>
      <c r="C289" s="5" t="s">
        <v>321</v>
      </c>
      <c r="D289" s="7">
        <v>116</v>
      </c>
      <c r="E289" s="8">
        <v>154.611393</v>
      </c>
      <c r="F289" s="8">
        <v>4.26</v>
      </c>
      <c r="G289" s="8">
        <v>158.871393</v>
      </c>
    </row>
    <row r="290" spans="1:7" ht="12.75">
      <c r="A290" s="5" t="s">
        <v>116</v>
      </c>
      <c r="B290" s="6" t="s">
        <v>375</v>
      </c>
      <c r="C290" s="5" t="s">
        <v>321</v>
      </c>
      <c r="D290" s="7">
        <v>116</v>
      </c>
      <c r="E290" s="8">
        <v>53.65499</v>
      </c>
      <c r="F290" s="8">
        <v>4.26</v>
      </c>
      <c r="G290" s="8">
        <v>57.914989999999996</v>
      </c>
    </row>
    <row r="291" spans="1:7" ht="12.75">
      <c r="A291" s="5" t="s">
        <v>118</v>
      </c>
      <c r="B291" s="6" t="s">
        <v>376</v>
      </c>
      <c r="C291" s="5" t="s">
        <v>321</v>
      </c>
      <c r="D291" s="7">
        <v>116</v>
      </c>
      <c r="E291" s="8">
        <v>177.11759800000002</v>
      </c>
      <c r="F291" s="8">
        <v>4.26</v>
      </c>
      <c r="G291" s="8">
        <v>181.37759799999998</v>
      </c>
    </row>
    <row r="292" spans="1:7" ht="12.75">
      <c r="A292" s="5" t="s">
        <v>120</v>
      </c>
      <c r="B292" s="6" t="s">
        <v>377</v>
      </c>
      <c r="C292" s="5" t="s">
        <v>321</v>
      </c>
      <c r="D292" s="7">
        <v>116</v>
      </c>
      <c r="E292" s="8">
        <v>110.70333200000002</v>
      </c>
      <c r="F292" s="8">
        <v>4.26</v>
      </c>
      <c r="G292" s="8">
        <v>114.963332</v>
      </c>
    </row>
    <row r="293" spans="1:7" ht="12.75">
      <c r="A293" s="5" t="s">
        <v>122</v>
      </c>
      <c r="B293" s="6" t="s">
        <v>378</v>
      </c>
      <c r="C293" s="5" t="s">
        <v>321</v>
      </c>
      <c r="D293" s="7">
        <v>116</v>
      </c>
      <c r="E293" s="8">
        <v>129.918872</v>
      </c>
      <c r="F293" s="8">
        <v>4.26</v>
      </c>
      <c r="G293" s="8">
        <v>134.178872</v>
      </c>
    </row>
    <row r="294" spans="1:7" ht="12.75">
      <c r="A294" s="5" t="s">
        <v>124</v>
      </c>
      <c r="B294" s="6" t="s">
        <v>379</v>
      </c>
      <c r="C294" s="5" t="s">
        <v>321</v>
      </c>
      <c r="D294" s="7">
        <v>116</v>
      </c>
      <c r="E294" s="8">
        <v>131.076334</v>
      </c>
      <c r="F294" s="8">
        <v>4.26</v>
      </c>
      <c r="G294" s="8">
        <v>135.336334</v>
      </c>
    </row>
    <row r="295" spans="1:7" ht="12.75">
      <c r="A295" s="5" t="s">
        <v>126</v>
      </c>
      <c r="B295" s="6" t="s">
        <v>380</v>
      </c>
      <c r="C295" s="5" t="s">
        <v>321</v>
      </c>
      <c r="D295" s="7">
        <v>116</v>
      </c>
      <c r="E295" s="8">
        <v>99.42039199999999</v>
      </c>
      <c r="F295" s="8">
        <v>4.26</v>
      </c>
      <c r="G295" s="8">
        <v>103.680392</v>
      </c>
    </row>
    <row r="296" spans="1:7" ht="12.75">
      <c r="A296" s="5" t="s">
        <v>128</v>
      </c>
      <c r="B296" s="6" t="s">
        <v>381</v>
      </c>
      <c r="C296" s="5" t="s">
        <v>321</v>
      </c>
      <c r="D296" s="7">
        <v>116</v>
      </c>
      <c r="E296" s="8">
        <v>147.152194</v>
      </c>
      <c r="F296" s="8">
        <v>4.26</v>
      </c>
      <c r="G296" s="8">
        <v>151.412194</v>
      </c>
    </row>
    <row r="297" spans="1:7" ht="12.75">
      <c r="A297" s="5" t="s">
        <v>130</v>
      </c>
      <c r="B297" s="6" t="s">
        <v>382</v>
      </c>
      <c r="C297" s="5" t="s">
        <v>321</v>
      </c>
      <c r="D297" s="7">
        <v>116</v>
      </c>
      <c r="E297" s="8">
        <v>162.327807</v>
      </c>
      <c r="F297" s="8">
        <v>4.26</v>
      </c>
      <c r="G297" s="8">
        <v>166.587807</v>
      </c>
    </row>
    <row r="298" spans="1:7" ht="12.75">
      <c r="A298" s="5" t="s">
        <v>132</v>
      </c>
      <c r="B298" s="6" t="s">
        <v>383</v>
      </c>
      <c r="C298" s="5" t="s">
        <v>321</v>
      </c>
      <c r="D298" s="7">
        <v>116</v>
      </c>
      <c r="E298" s="8">
        <v>172.616358</v>
      </c>
      <c r="F298" s="8">
        <v>4.26</v>
      </c>
      <c r="G298" s="8">
        <v>176.87635799999995</v>
      </c>
    </row>
    <row r="299" spans="1:7" ht="12.75">
      <c r="A299" s="5" t="s">
        <v>134</v>
      </c>
      <c r="B299" s="6" t="s">
        <v>384</v>
      </c>
      <c r="C299" s="5" t="s">
        <v>321</v>
      </c>
      <c r="D299" s="7">
        <v>116</v>
      </c>
      <c r="E299" s="8">
        <v>132.080111</v>
      </c>
      <c r="F299" s="8">
        <v>4.26</v>
      </c>
      <c r="G299" s="8">
        <v>136.340111</v>
      </c>
    </row>
    <row r="300" spans="1:7" ht="12.75">
      <c r="A300" s="5" t="s">
        <v>136</v>
      </c>
      <c r="B300" s="6" t="s">
        <v>385</v>
      </c>
      <c r="C300" s="5" t="s">
        <v>321</v>
      </c>
      <c r="D300" s="7">
        <v>116</v>
      </c>
      <c r="E300" s="8">
        <v>114.97539499999999</v>
      </c>
      <c r="F300" s="8">
        <v>4.26</v>
      </c>
      <c r="G300" s="8">
        <v>119.235395</v>
      </c>
    </row>
    <row r="301" spans="1:7" ht="12.75">
      <c r="A301" s="5" t="s">
        <v>138</v>
      </c>
      <c r="B301" s="6" t="s">
        <v>386</v>
      </c>
      <c r="C301" s="5" t="s">
        <v>321</v>
      </c>
      <c r="D301" s="7">
        <v>116</v>
      </c>
      <c r="E301" s="8">
        <v>92.622876</v>
      </c>
      <c r="F301" s="8">
        <v>4.26</v>
      </c>
      <c r="G301" s="8">
        <v>96.882876</v>
      </c>
    </row>
    <row r="302" spans="1:7" ht="12.75">
      <c r="A302" s="5" t="s">
        <v>140</v>
      </c>
      <c r="B302" s="6" t="s">
        <v>387</v>
      </c>
      <c r="C302" s="5" t="s">
        <v>321</v>
      </c>
      <c r="D302" s="7">
        <v>116</v>
      </c>
      <c r="E302" s="8">
        <v>160.012883</v>
      </c>
      <c r="F302" s="8">
        <v>4.26</v>
      </c>
      <c r="G302" s="8">
        <v>164.27288299999998</v>
      </c>
    </row>
    <row r="303" spans="1:7" ht="12.75">
      <c r="A303" s="5" t="s">
        <v>142</v>
      </c>
      <c r="B303" s="6" t="s">
        <v>388</v>
      </c>
      <c r="C303" s="5" t="s">
        <v>321</v>
      </c>
      <c r="D303" s="7">
        <v>116</v>
      </c>
      <c r="E303" s="8">
        <v>158.830343</v>
      </c>
      <c r="F303" s="8">
        <v>4.26</v>
      </c>
      <c r="G303" s="8">
        <v>163.090343</v>
      </c>
    </row>
    <row r="304" spans="1:7" ht="12.75">
      <c r="A304" s="5" t="s">
        <v>144</v>
      </c>
      <c r="B304" s="6" t="s">
        <v>389</v>
      </c>
      <c r="C304" s="5" t="s">
        <v>321</v>
      </c>
      <c r="D304" s="7">
        <v>116</v>
      </c>
      <c r="E304" s="8">
        <v>61.603539000000005</v>
      </c>
      <c r="F304" s="8">
        <v>4.26</v>
      </c>
      <c r="G304" s="8">
        <v>65.863539</v>
      </c>
    </row>
    <row r="305" spans="1:7" ht="12.75">
      <c r="A305" s="5" t="s">
        <v>146</v>
      </c>
      <c r="B305" s="6" t="s">
        <v>390</v>
      </c>
      <c r="C305" s="5" t="s">
        <v>321</v>
      </c>
      <c r="D305" s="7">
        <v>116</v>
      </c>
      <c r="E305" s="8">
        <v>186.891721</v>
      </c>
      <c r="F305" s="8">
        <v>4.26</v>
      </c>
      <c r="G305" s="8">
        <v>191.151721</v>
      </c>
    </row>
    <row r="306" spans="1:7" ht="12.75">
      <c r="A306" s="5" t="s">
        <v>148</v>
      </c>
      <c r="B306" s="6" t="s">
        <v>391</v>
      </c>
      <c r="C306" s="5" t="s">
        <v>321</v>
      </c>
      <c r="D306" s="7">
        <v>116</v>
      </c>
      <c r="E306" s="8">
        <v>144.965878</v>
      </c>
      <c r="F306" s="8">
        <v>4.26</v>
      </c>
      <c r="G306" s="8">
        <v>149.225878</v>
      </c>
    </row>
    <row r="307" spans="1:7" ht="12.75">
      <c r="A307" s="5" t="s">
        <v>223</v>
      </c>
      <c r="B307" s="6" t="s">
        <v>392</v>
      </c>
      <c r="C307" s="5" t="s">
        <v>321</v>
      </c>
      <c r="D307" s="7">
        <v>116</v>
      </c>
      <c r="E307" s="8">
        <v>128.614155</v>
      </c>
      <c r="F307" s="8">
        <v>4.26</v>
      </c>
      <c r="G307" s="8">
        <v>132.874155</v>
      </c>
    </row>
    <row r="308" spans="1:7" ht="12.75">
      <c r="A308" s="5" t="s">
        <v>225</v>
      </c>
      <c r="B308" s="6" t="s">
        <v>393</v>
      </c>
      <c r="C308" s="5" t="s">
        <v>321</v>
      </c>
      <c r="D308" s="7">
        <v>116</v>
      </c>
      <c r="E308" s="8">
        <v>184.68032599999998</v>
      </c>
      <c r="F308" s="8">
        <v>4.26</v>
      </c>
      <c r="G308" s="8">
        <v>188.940326</v>
      </c>
    </row>
    <row r="309" spans="1:7" ht="12.75">
      <c r="A309" s="5" t="s">
        <v>227</v>
      </c>
      <c r="B309" s="6" t="s">
        <v>394</v>
      </c>
      <c r="C309" s="5" t="s">
        <v>321</v>
      </c>
      <c r="D309" s="7">
        <v>116</v>
      </c>
      <c r="E309" s="8">
        <v>98.02436600000001</v>
      </c>
      <c r="F309" s="8">
        <v>4.26</v>
      </c>
      <c r="G309" s="8">
        <v>102.284366</v>
      </c>
    </row>
    <row r="310" spans="1:7" ht="12.75">
      <c r="A310" s="5" t="s">
        <v>229</v>
      </c>
      <c r="B310" s="6" t="s">
        <v>395</v>
      </c>
      <c r="C310" s="5" t="s">
        <v>321</v>
      </c>
      <c r="D310" s="7">
        <v>116</v>
      </c>
      <c r="E310" s="8">
        <v>167.98651</v>
      </c>
      <c r="F310" s="8">
        <v>4.26</v>
      </c>
      <c r="G310" s="8">
        <v>172.24651000000003</v>
      </c>
    </row>
    <row r="311" spans="1:7" ht="12.75">
      <c r="A311" s="5" t="s">
        <v>231</v>
      </c>
      <c r="B311" s="6" t="s">
        <v>396</v>
      </c>
      <c r="C311" s="5" t="s">
        <v>321</v>
      </c>
      <c r="D311" s="7">
        <v>253</v>
      </c>
      <c r="E311" s="8">
        <v>399.158061</v>
      </c>
      <c r="F311" s="8">
        <v>4.26</v>
      </c>
      <c r="G311" s="8">
        <v>403.418061</v>
      </c>
    </row>
    <row r="312" spans="1:7" ht="12.75">
      <c r="A312" s="5" t="s">
        <v>233</v>
      </c>
      <c r="B312" s="6" t="s">
        <v>397</v>
      </c>
      <c r="C312" s="5" t="s">
        <v>321</v>
      </c>
      <c r="D312" s="7">
        <v>253</v>
      </c>
      <c r="E312" s="8">
        <v>519.195611</v>
      </c>
      <c r="F312" s="8">
        <v>4.26</v>
      </c>
      <c r="G312" s="8">
        <v>523.455611</v>
      </c>
    </row>
    <row r="313" spans="1:7" ht="12.75">
      <c r="A313" s="5" t="s">
        <v>235</v>
      </c>
      <c r="B313" s="6" t="s">
        <v>398</v>
      </c>
      <c r="C313" s="5" t="s">
        <v>321</v>
      </c>
      <c r="D313" s="7">
        <v>255</v>
      </c>
      <c r="E313" s="8">
        <v>400.71731200000005</v>
      </c>
      <c r="F313" s="8">
        <v>4.26</v>
      </c>
      <c r="G313" s="8">
        <v>404.977312</v>
      </c>
    </row>
    <row r="314" spans="1:7" ht="12.75">
      <c r="A314" s="5" t="s">
        <v>237</v>
      </c>
      <c r="B314" s="6" t="s">
        <v>399</v>
      </c>
      <c r="C314" s="5" t="s">
        <v>321</v>
      </c>
      <c r="D314" s="7">
        <v>255</v>
      </c>
      <c r="E314" s="8">
        <v>367.279522</v>
      </c>
      <c r="F314" s="8">
        <v>4.26</v>
      </c>
      <c r="G314" s="8">
        <v>371.539522</v>
      </c>
    </row>
    <row r="315" spans="1:7" ht="12.75">
      <c r="A315" s="5" t="s">
        <v>5</v>
      </c>
      <c r="B315" s="6" t="s">
        <v>400</v>
      </c>
      <c r="C315" s="5" t="s">
        <v>401</v>
      </c>
      <c r="D315" s="7">
        <v>96</v>
      </c>
      <c r="E315" s="8">
        <v>88.83712</v>
      </c>
      <c r="F315" s="8">
        <v>4.26</v>
      </c>
      <c r="G315" s="8">
        <v>93.09712</v>
      </c>
    </row>
    <row r="316" spans="1:7" ht="12.75">
      <c r="A316" s="5" t="s">
        <v>8</v>
      </c>
      <c r="B316" s="6" t="s">
        <v>402</v>
      </c>
      <c r="C316" s="5" t="s">
        <v>401</v>
      </c>
      <c r="D316" s="7">
        <v>96</v>
      </c>
      <c r="E316" s="8">
        <v>102.201819</v>
      </c>
      <c r="F316" s="8">
        <v>4.26</v>
      </c>
      <c r="G316" s="8">
        <v>106.46181900000002</v>
      </c>
    </row>
    <row r="317" spans="1:7" ht="12.75">
      <c r="A317" s="5" t="s">
        <v>10</v>
      </c>
      <c r="B317" s="6" t="s">
        <v>403</v>
      </c>
      <c r="C317" s="5" t="s">
        <v>401</v>
      </c>
      <c r="D317" s="7">
        <v>116</v>
      </c>
      <c r="E317" s="8">
        <v>115.386294</v>
      </c>
      <c r="F317" s="8">
        <v>4.26</v>
      </c>
      <c r="G317" s="8">
        <v>119.646294</v>
      </c>
    </row>
    <row r="318" spans="1:7" ht="12.75">
      <c r="A318" s="5" t="s">
        <v>12</v>
      </c>
      <c r="B318" s="6" t="s">
        <v>404</v>
      </c>
      <c r="C318" s="5" t="s">
        <v>401</v>
      </c>
      <c r="D318" s="7">
        <v>116</v>
      </c>
      <c r="E318" s="8">
        <v>174.67406799999998</v>
      </c>
      <c r="F318" s="8">
        <v>4.26</v>
      </c>
      <c r="G318" s="8">
        <v>178.934068</v>
      </c>
    </row>
    <row r="319" spans="1:7" ht="12.75">
      <c r="A319" s="5" t="s">
        <v>14</v>
      </c>
      <c r="B319" s="6" t="s">
        <v>405</v>
      </c>
      <c r="C319" s="5" t="s">
        <v>401</v>
      </c>
      <c r="D319" s="7">
        <v>116</v>
      </c>
      <c r="E319" s="8">
        <v>243.202889</v>
      </c>
      <c r="F319" s="8">
        <v>4.26</v>
      </c>
      <c r="G319" s="8">
        <v>247.462889</v>
      </c>
    </row>
    <row r="320" spans="1:7" ht="12.75">
      <c r="A320" s="5" t="s">
        <v>16</v>
      </c>
      <c r="B320" s="6" t="s">
        <v>406</v>
      </c>
      <c r="C320" s="5" t="s">
        <v>401</v>
      </c>
      <c r="D320" s="7">
        <v>116</v>
      </c>
      <c r="E320" s="8">
        <v>152.425077</v>
      </c>
      <c r="F320" s="8">
        <v>4.26</v>
      </c>
      <c r="G320" s="8">
        <v>156.685077</v>
      </c>
    </row>
    <row r="321" spans="1:7" ht="12.75">
      <c r="A321" s="5" t="s">
        <v>18</v>
      </c>
      <c r="B321" s="6" t="s">
        <v>407</v>
      </c>
      <c r="C321" s="5" t="s">
        <v>401</v>
      </c>
      <c r="D321" s="7">
        <v>116</v>
      </c>
      <c r="E321" s="8">
        <v>153.839753</v>
      </c>
      <c r="F321" s="8">
        <v>4.26</v>
      </c>
      <c r="G321" s="8">
        <v>158.099753</v>
      </c>
    </row>
    <row r="322" spans="1:7" ht="12.75">
      <c r="A322" s="5" t="s">
        <v>20</v>
      </c>
      <c r="B322" s="6" t="s">
        <v>408</v>
      </c>
      <c r="C322" s="5" t="s">
        <v>401</v>
      </c>
      <c r="D322" s="7">
        <v>116</v>
      </c>
      <c r="E322" s="8">
        <v>101.11093</v>
      </c>
      <c r="F322" s="8">
        <v>4.26</v>
      </c>
      <c r="G322" s="8">
        <v>105.37093000000002</v>
      </c>
    </row>
    <row r="323" spans="1:7" ht="12.75">
      <c r="A323" s="5" t="s">
        <v>22</v>
      </c>
      <c r="B323" s="6" t="s">
        <v>409</v>
      </c>
      <c r="C323" s="5" t="s">
        <v>401</v>
      </c>
      <c r="D323" s="7">
        <v>116</v>
      </c>
      <c r="E323" s="8">
        <v>135.356629</v>
      </c>
      <c r="F323" s="8">
        <v>4.26</v>
      </c>
      <c r="G323" s="8">
        <v>139.616629</v>
      </c>
    </row>
    <row r="324" spans="1:7" ht="12.75">
      <c r="A324" s="5" t="s">
        <v>24</v>
      </c>
      <c r="B324" s="6" t="s">
        <v>410</v>
      </c>
      <c r="C324" s="5" t="s">
        <v>401</v>
      </c>
      <c r="D324" s="7">
        <v>116</v>
      </c>
      <c r="E324" s="8">
        <v>218.12454700000004</v>
      </c>
      <c r="F324" s="8">
        <v>4.26</v>
      </c>
      <c r="G324" s="8">
        <v>222.384547</v>
      </c>
    </row>
    <row r="325" spans="1:7" ht="12.75">
      <c r="A325" s="5" t="s">
        <v>26</v>
      </c>
      <c r="B325" s="6" t="s">
        <v>411</v>
      </c>
      <c r="C325" s="5" t="s">
        <v>401</v>
      </c>
      <c r="D325" s="7">
        <v>116</v>
      </c>
      <c r="E325" s="8">
        <v>141.75070499999998</v>
      </c>
      <c r="F325" s="8">
        <v>4.26</v>
      </c>
      <c r="G325" s="8">
        <v>146.010705</v>
      </c>
    </row>
    <row r="326" spans="1:7" ht="12.75">
      <c r="A326" s="5" t="s">
        <v>28</v>
      </c>
      <c r="B326" s="6" t="s">
        <v>412</v>
      </c>
      <c r="C326" s="5" t="s">
        <v>401</v>
      </c>
      <c r="D326" s="7">
        <v>116</v>
      </c>
      <c r="E326" s="8">
        <v>89.27909700000001</v>
      </c>
      <c r="F326" s="8">
        <v>4.26</v>
      </c>
      <c r="G326" s="8">
        <v>93.539097</v>
      </c>
    </row>
    <row r="327" spans="1:7" ht="12.75">
      <c r="A327" s="5" t="s">
        <v>30</v>
      </c>
      <c r="B327" s="6" t="s">
        <v>413</v>
      </c>
      <c r="C327" s="5" t="s">
        <v>401</v>
      </c>
      <c r="D327" s="7">
        <v>116</v>
      </c>
      <c r="E327" s="8">
        <v>74.875125</v>
      </c>
      <c r="F327" s="8">
        <v>4.26</v>
      </c>
      <c r="G327" s="8">
        <v>79.135125</v>
      </c>
    </row>
    <row r="328" spans="1:7" ht="12.75">
      <c r="A328" s="5" t="s">
        <v>32</v>
      </c>
      <c r="B328" s="6" t="s">
        <v>414</v>
      </c>
      <c r="C328" s="5" t="s">
        <v>401</v>
      </c>
      <c r="D328" s="7">
        <v>116</v>
      </c>
      <c r="E328" s="8">
        <v>126.942266</v>
      </c>
      <c r="F328" s="8">
        <v>4.26</v>
      </c>
      <c r="G328" s="8">
        <v>131.202266</v>
      </c>
    </row>
    <row r="329" spans="1:7" ht="12.75">
      <c r="A329" s="5" t="s">
        <v>34</v>
      </c>
      <c r="B329" s="6" t="s">
        <v>415</v>
      </c>
      <c r="C329" s="5" t="s">
        <v>401</v>
      </c>
      <c r="D329" s="7">
        <v>116</v>
      </c>
      <c r="E329" s="8">
        <v>136.735037</v>
      </c>
      <c r="F329" s="8">
        <v>4.26</v>
      </c>
      <c r="G329" s="8">
        <v>140.995037</v>
      </c>
    </row>
    <row r="330" spans="1:7" ht="12.75">
      <c r="A330" s="5" t="s">
        <v>36</v>
      </c>
      <c r="B330" s="6" t="s">
        <v>416</v>
      </c>
      <c r="C330" s="5" t="s">
        <v>401</v>
      </c>
      <c r="D330" s="7">
        <v>116</v>
      </c>
      <c r="E330" s="8">
        <v>139.435782</v>
      </c>
      <c r="F330" s="8">
        <v>4.26</v>
      </c>
      <c r="G330" s="8">
        <v>143.695782</v>
      </c>
    </row>
    <row r="331" spans="1:7" ht="12.75">
      <c r="A331" s="5" t="s">
        <v>38</v>
      </c>
      <c r="B331" s="6" t="s">
        <v>417</v>
      </c>
      <c r="C331" s="5" t="s">
        <v>401</v>
      </c>
      <c r="D331" s="7">
        <v>116</v>
      </c>
      <c r="E331" s="8">
        <v>117.64051599999999</v>
      </c>
      <c r="F331" s="8">
        <v>4.26</v>
      </c>
      <c r="G331" s="8">
        <v>121.900516</v>
      </c>
    </row>
    <row r="332" spans="1:7" ht="12.75">
      <c r="A332" s="5" t="s">
        <v>40</v>
      </c>
      <c r="B332" s="6" t="s">
        <v>418</v>
      </c>
      <c r="C332" s="5" t="s">
        <v>401</v>
      </c>
      <c r="D332" s="7">
        <v>116</v>
      </c>
      <c r="E332" s="8">
        <v>109.598985</v>
      </c>
      <c r="F332" s="8">
        <v>4.26</v>
      </c>
      <c r="G332" s="8">
        <v>113.85898500000002</v>
      </c>
    </row>
    <row r="333" spans="1:7" ht="12.75">
      <c r="A333" s="5" t="s">
        <v>42</v>
      </c>
      <c r="B333" s="6" t="s">
        <v>419</v>
      </c>
      <c r="C333" s="5" t="s">
        <v>401</v>
      </c>
      <c r="D333" s="7">
        <v>116</v>
      </c>
      <c r="E333" s="8">
        <v>188.94943200000003</v>
      </c>
      <c r="F333" s="8">
        <v>4.26</v>
      </c>
      <c r="G333" s="8">
        <v>193.209432</v>
      </c>
    </row>
    <row r="334" spans="1:7" ht="12.75">
      <c r="A334" s="5" t="s">
        <v>44</v>
      </c>
      <c r="B334" s="6" t="s">
        <v>420</v>
      </c>
      <c r="C334" s="5" t="s">
        <v>401</v>
      </c>
      <c r="D334" s="7">
        <v>116</v>
      </c>
      <c r="E334" s="8">
        <v>132.49101</v>
      </c>
      <c r="F334" s="8">
        <v>4.26</v>
      </c>
      <c r="G334" s="8">
        <v>136.75101</v>
      </c>
    </row>
    <row r="335" spans="1:7" ht="12.75">
      <c r="A335" s="5" t="s">
        <v>46</v>
      </c>
      <c r="B335" s="6" t="s">
        <v>421</v>
      </c>
      <c r="C335" s="5" t="s">
        <v>401</v>
      </c>
      <c r="D335" s="7">
        <v>116</v>
      </c>
      <c r="E335" s="8">
        <v>169.511145</v>
      </c>
      <c r="F335" s="8">
        <v>4.26</v>
      </c>
      <c r="G335" s="8">
        <v>173.771145</v>
      </c>
    </row>
    <row r="336" spans="1:7" ht="12.75">
      <c r="A336" s="5" t="s">
        <v>48</v>
      </c>
      <c r="B336" s="6" t="s">
        <v>422</v>
      </c>
      <c r="C336" s="5" t="s">
        <v>401</v>
      </c>
      <c r="D336" s="7">
        <v>116</v>
      </c>
      <c r="E336" s="8">
        <v>139.564388</v>
      </c>
      <c r="F336" s="8">
        <v>4.26</v>
      </c>
      <c r="G336" s="8">
        <v>143.824388</v>
      </c>
    </row>
    <row r="337" spans="1:7" ht="12.75">
      <c r="A337" s="5" t="s">
        <v>50</v>
      </c>
      <c r="B337" s="6" t="s">
        <v>423</v>
      </c>
      <c r="C337" s="5" t="s">
        <v>401</v>
      </c>
      <c r="D337" s="7">
        <v>116</v>
      </c>
      <c r="E337" s="8">
        <v>171.973324</v>
      </c>
      <c r="F337" s="8">
        <v>4.26</v>
      </c>
      <c r="G337" s="8">
        <v>176.233324</v>
      </c>
    </row>
    <row r="338" spans="1:7" ht="12.75">
      <c r="A338" s="5" t="s">
        <v>52</v>
      </c>
      <c r="B338" s="6" t="s">
        <v>424</v>
      </c>
      <c r="C338" s="5" t="s">
        <v>401</v>
      </c>
      <c r="D338" s="7">
        <v>116</v>
      </c>
      <c r="E338" s="8">
        <v>108.70027999999999</v>
      </c>
      <c r="F338" s="8">
        <v>4.26</v>
      </c>
      <c r="G338" s="8">
        <v>112.96028000000001</v>
      </c>
    </row>
    <row r="339" spans="1:7" ht="12.75">
      <c r="A339" s="5" t="s">
        <v>54</v>
      </c>
      <c r="B339" s="6" t="s">
        <v>425</v>
      </c>
      <c r="C339" s="5" t="s">
        <v>401</v>
      </c>
      <c r="D339" s="7">
        <v>116</v>
      </c>
      <c r="E339" s="8">
        <v>94.533331</v>
      </c>
      <c r="F339" s="8">
        <v>4.26</v>
      </c>
      <c r="G339" s="8">
        <v>98.793331</v>
      </c>
    </row>
    <row r="340" spans="1:7" ht="12.75">
      <c r="A340" s="5" t="s">
        <v>56</v>
      </c>
      <c r="B340" s="6" t="s">
        <v>426</v>
      </c>
      <c r="C340" s="5" t="s">
        <v>401</v>
      </c>
      <c r="D340" s="7">
        <v>116</v>
      </c>
      <c r="E340" s="8">
        <v>104.693275</v>
      </c>
      <c r="F340" s="8">
        <v>4.26</v>
      </c>
      <c r="G340" s="8">
        <v>108.95327500000002</v>
      </c>
    </row>
    <row r="341" spans="1:7" ht="12.75">
      <c r="A341" s="5" t="s">
        <v>58</v>
      </c>
      <c r="B341" s="6" t="s">
        <v>427</v>
      </c>
      <c r="C341" s="5" t="s">
        <v>401</v>
      </c>
      <c r="D341" s="7">
        <v>116</v>
      </c>
      <c r="E341" s="8">
        <v>121.816639</v>
      </c>
      <c r="F341" s="8">
        <v>4.26</v>
      </c>
      <c r="G341" s="8">
        <v>126.076639</v>
      </c>
    </row>
    <row r="342" spans="1:7" ht="12.75">
      <c r="A342" s="5" t="s">
        <v>60</v>
      </c>
      <c r="B342" s="6" t="s">
        <v>428</v>
      </c>
      <c r="C342" s="5" t="s">
        <v>401</v>
      </c>
      <c r="D342" s="7">
        <v>116</v>
      </c>
      <c r="E342" s="8">
        <v>131.462154</v>
      </c>
      <c r="F342" s="8">
        <v>4.26</v>
      </c>
      <c r="G342" s="8">
        <v>135.722154</v>
      </c>
    </row>
    <row r="343" spans="1:7" ht="12.75">
      <c r="A343" s="5" t="s">
        <v>62</v>
      </c>
      <c r="B343" s="6" t="s">
        <v>429</v>
      </c>
      <c r="C343" s="5" t="s">
        <v>401</v>
      </c>
      <c r="D343" s="7">
        <v>116</v>
      </c>
      <c r="E343" s="8">
        <v>133.887038</v>
      </c>
      <c r="F343" s="8">
        <v>4.26</v>
      </c>
      <c r="G343" s="8">
        <v>138.147038</v>
      </c>
    </row>
    <row r="344" spans="1:7" ht="12.75">
      <c r="A344" s="5" t="s">
        <v>64</v>
      </c>
      <c r="B344" s="6" t="s">
        <v>430</v>
      </c>
      <c r="C344" s="5" t="s">
        <v>401</v>
      </c>
      <c r="D344" s="7">
        <v>116</v>
      </c>
      <c r="E344" s="8">
        <v>181.747446</v>
      </c>
      <c r="F344" s="8">
        <v>4.26</v>
      </c>
      <c r="G344" s="8">
        <v>186.00744600000002</v>
      </c>
    </row>
    <row r="345" spans="1:7" ht="12.75">
      <c r="A345" s="5" t="s">
        <v>66</v>
      </c>
      <c r="B345" s="6" t="s">
        <v>431</v>
      </c>
      <c r="C345" s="5" t="s">
        <v>401</v>
      </c>
      <c r="D345" s="7">
        <v>116</v>
      </c>
      <c r="E345" s="8">
        <v>159.884276</v>
      </c>
      <c r="F345" s="8">
        <v>4.26</v>
      </c>
      <c r="G345" s="8">
        <v>164.144276</v>
      </c>
    </row>
    <row r="346" spans="1:7" ht="12.75">
      <c r="A346" s="5" t="s">
        <v>68</v>
      </c>
      <c r="B346" s="6" t="s">
        <v>432</v>
      </c>
      <c r="C346" s="5" t="s">
        <v>401</v>
      </c>
      <c r="D346" s="7">
        <v>116</v>
      </c>
      <c r="E346" s="8">
        <v>140.078816</v>
      </c>
      <c r="F346" s="8">
        <v>4.26</v>
      </c>
      <c r="G346" s="8">
        <v>144.338816</v>
      </c>
    </row>
    <row r="347" spans="1:7" ht="12.75">
      <c r="A347" s="5" t="s">
        <v>70</v>
      </c>
      <c r="B347" s="6" t="s">
        <v>433</v>
      </c>
      <c r="C347" s="5" t="s">
        <v>401</v>
      </c>
      <c r="D347" s="7">
        <v>116</v>
      </c>
      <c r="E347" s="8">
        <v>205.411113</v>
      </c>
      <c r="F347" s="8">
        <v>4.26</v>
      </c>
      <c r="G347" s="8">
        <v>209.67111300000002</v>
      </c>
    </row>
    <row r="348" spans="1:7" ht="12.75">
      <c r="A348" s="5" t="s">
        <v>72</v>
      </c>
      <c r="B348" s="6" t="s">
        <v>434</v>
      </c>
      <c r="C348" s="5" t="s">
        <v>401</v>
      </c>
      <c r="D348" s="7">
        <v>116</v>
      </c>
      <c r="E348" s="8">
        <v>144.561409</v>
      </c>
      <c r="F348" s="8">
        <v>4.26</v>
      </c>
      <c r="G348" s="8">
        <v>148.821409</v>
      </c>
    </row>
    <row r="349" spans="1:7" ht="12.75">
      <c r="A349" s="5" t="s">
        <v>74</v>
      </c>
      <c r="B349" s="6" t="s">
        <v>435</v>
      </c>
      <c r="C349" s="5" t="s">
        <v>401</v>
      </c>
      <c r="D349" s="7">
        <v>116</v>
      </c>
      <c r="E349" s="8">
        <v>132.23379599999998</v>
      </c>
      <c r="F349" s="8">
        <v>4.26</v>
      </c>
      <c r="G349" s="8">
        <v>136.493796</v>
      </c>
    </row>
    <row r="350" spans="1:7" ht="12.75">
      <c r="A350" s="5" t="s">
        <v>76</v>
      </c>
      <c r="B350" s="6" t="s">
        <v>436</v>
      </c>
      <c r="C350" s="5" t="s">
        <v>401</v>
      </c>
      <c r="D350" s="7">
        <v>116</v>
      </c>
      <c r="E350" s="8">
        <v>66.901499</v>
      </c>
      <c r="F350" s="8">
        <v>4.26</v>
      </c>
      <c r="G350" s="8">
        <v>71.16149899999999</v>
      </c>
    </row>
    <row r="351" spans="1:7" ht="12.75">
      <c r="A351" s="5" t="s">
        <v>78</v>
      </c>
      <c r="B351" s="6" t="s">
        <v>437</v>
      </c>
      <c r="C351" s="5" t="s">
        <v>401</v>
      </c>
      <c r="D351" s="7">
        <v>116</v>
      </c>
      <c r="E351" s="8">
        <v>150.367367</v>
      </c>
      <c r="F351" s="8">
        <v>4.26</v>
      </c>
      <c r="G351" s="8">
        <v>154.627367</v>
      </c>
    </row>
    <row r="352" spans="1:7" ht="12.75">
      <c r="A352" s="5" t="s">
        <v>80</v>
      </c>
      <c r="B352" s="6" t="s">
        <v>438</v>
      </c>
      <c r="C352" s="5" t="s">
        <v>401</v>
      </c>
      <c r="D352" s="7">
        <v>116</v>
      </c>
      <c r="E352" s="8">
        <v>187.901929</v>
      </c>
      <c r="F352" s="8">
        <v>4.26</v>
      </c>
      <c r="G352" s="8">
        <v>192.161929</v>
      </c>
    </row>
    <row r="353" spans="1:7" ht="12.75">
      <c r="A353" s="5" t="s">
        <v>82</v>
      </c>
      <c r="B353" s="6" t="s">
        <v>439</v>
      </c>
      <c r="C353" s="5" t="s">
        <v>401</v>
      </c>
      <c r="D353" s="7">
        <v>116</v>
      </c>
      <c r="E353" s="8">
        <v>149.467118</v>
      </c>
      <c r="F353" s="8">
        <v>4.26</v>
      </c>
      <c r="G353" s="8">
        <v>153.727118</v>
      </c>
    </row>
    <row r="354" spans="1:7" ht="12.75">
      <c r="A354" s="5" t="s">
        <v>84</v>
      </c>
      <c r="B354" s="6" t="s">
        <v>440</v>
      </c>
      <c r="C354" s="5" t="s">
        <v>401</v>
      </c>
      <c r="D354" s="7">
        <v>116</v>
      </c>
      <c r="E354" s="8">
        <v>154.99721499999998</v>
      </c>
      <c r="F354" s="8">
        <v>4.26</v>
      </c>
      <c r="G354" s="8">
        <v>159.257215</v>
      </c>
    </row>
    <row r="355" spans="1:7" ht="12.75">
      <c r="A355" s="5" t="s">
        <v>86</v>
      </c>
      <c r="B355" s="6" t="s">
        <v>441</v>
      </c>
      <c r="C355" s="5" t="s">
        <v>401</v>
      </c>
      <c r="D355" s="7">
        <v>116</v>
      </c>
      <c r="E355" s="8">
        <v>90.548704</v>
      </c>
      <c r="F355" s="8">
        <v>4.26</v>
      </c>
      <c r="G355" s="8">
        <v>94.808704</v>
      </c>
    </row>
    <row r="356" spans="1:7" ht="12.75">
      <c r="A356" s="5" t="s">
        <v>88</v>
      </c>
      <c r="B356" s="6" t="s">
        <v>442</v>
      </c>
      <c r="C356" s="5" t="s">
        <v>401</v>
      </c>
      <c r="D356" s="7">
        <v>116</v>
      </c>
      <c r="E356" s="8">
        <v>156.136028</v>
      </c>
      <c r="F356" s="8">
        <v>4.26</v>
      </c>
      <c r="G356" s="8">
        <v>160.396028</v>
      </c>
    </row>
    <row r="357" spans="1:7" ht="12.75">
      <c r="A357" s="5" t="s">
        <v>90</v>
      </c>
      <c r="B357" s="6" t="s">
        <v>443</v>
      </c>
      <c r="C357" s="5" t="s">
        <v>401</v>
      </c>
      <c r="D357" s="7">
        <v>116</v>
      </c>
      <c r="E357" s="8">
        <v>190.87853500000003</v>
      </c>
      <c r="F357" s="8">
        <v>4.26</v>
      </c>
      <c r="G357" s="8">
        <v>195.138535</v>
      </c>
    </row>
    <row r="358" spans="1:7" ht="12.75">
      <c r="A358" s="5" t="s">
        <v>92</v>
      </c>
      <c r="B358" s="6" t="s">
        <v>444</v>
      </c>
      <c r="C358" s="5" t="s">
        <v>401</v>
      </c>
      <c r="D358" s="7">
        <v>116</v>
      </c>
      <c r="E358" s="8">
        <v>161.531087</v>
      </c>
      <c r="F358" s="8">
        <v>4.26</v>
      </c>
      <c r="G358" s="8">
        <v>165.791087</v>
      </c>
    </row>
    <row r="359" spans="1:7" ht="12.75">
      <c r="A359" s="5" t="s">
        <v>94</v>
      </c>
      <c r="B359" s="6" t="s">
        <v>445</v>
      </c>
      <c r="C359" s="5" t="s">
        <v>401</v>
      </c>
      <c r="D359" s="7">
        <v>116</v>
      </c>
      <c r="E359" s="8">
        <v>157.930094</v>
      </c>
      <c r="F359" s="8">
        <v>4.26</v>
      </c>
      <c r="G359" s="8">
        <v>162.190094</v>
      </c>
    </row>
    <row r="360" spans="1:7" ht="12.75">
      <c r="A360" s="5" t="s">
        <v>96</v>
      </c>
      <c r="B360" s="6" t="s">
        <v>446</v>
      </c>
      <c r="C360" s="5" t="s">
        <v>401</v>
      </c>
      <c r="D360" s="7">
        <v>116</v>
      </c>
      <c r="E360" s="8">
        <v>152.40643</v>
      </c>
      <c r="F360" s="8">
        <v>4.26</v>
      </c>
      <c r="G360" s="8">
        <v>156.66643</v>
      </c>
    </row>
    <row r="361" spans="1:7" ht="12.75">
      <c r="A361" s="5" t="s">
        <v>98</v>
      </c>
      <c r="B361" s="6" t="s">
        <v>447</v>
      </c>
      <c r="C361" s="5" t="s">
        <v>401</v>
      </c>
      <c r="D361" s="7">
        <v>116</v>
      </c>
      <c r="E361" s="8">
        <v>194.86534799999998</v>
      </c>
      <c r="F361" s="8">
        <v>4.26</v>
      </c>
      <c r="G361" s="8">
        <v>199.12534800000003</v>
      </c>
    </row>
    <row r="362" spans="1:7" ht="12.75">
      <c r="A362" s="5" t="s">
        <v>100</v>
      </c>
      <c r="B362" s="6" t="s">
        <v>448</v>
      </c>
      <c r="C362" s="5" t="s">
        <v>401</v>
      </c>
      <c r="D362" s="7">
        <v>116</v>
      </c>
      <c r="E362" s="8">
        <v>125.80345200000001</v>
      </c>
      <c r="F362" s="8">
        <v>4.26</v>
      </c>
      <c r="G362" s="8">
        <v>130.06345199999998</v>
      </c>
    </row>
    <row r="363" spans="1:7" ht="12.75">
      <c r="A363" s="5" t="s">
        <v>102</v>
      </c>
      <c r="B363" s="6" t="s">
        <v>449</v>
      </c>
      <c r="C363" s="5" t="s">
        <v>401</v>
      </c>
      <c r="D363" s="7">
        <v>116</v>
      </c>
      <c r="E363" s="8">
        <v>59.956727</v>
      </c>
      <c r="F363" s="8">
        <v>4.26</v>
      </c>
      <c r="G363" s="8">
        <v>64.21672699999999</v>
      </c>
    </row>
    <row r="364" spans="1:7" ht="12.75">
      <c r="A364" s="5" t="s">
        <v>104</v>
      </c>
      <c r="B364" s="6" t="s">
        <v>450</v>
      </c>
      <c r="C364" s="5" t="s">
        <v>401</v>
      </c>
      <c r="D364" s="7">
        <v>116</v>
      </c>
      <c r="E364" s="8">
        <v>98.77735799999999</v>
      </c>
      <c r="F364" s="8">
        <v>4.26</v>
      </c>
      <c r="G364" s="8">
        <v>103.03735800000001</v>
      </c>
    </row>
    <row r="365" spans="1:7" ht="12.75">
      <c r="A365" s="5" t="s">
        <v>106</v>
      </c>
      <c r="B365" s="6" t="s">
        <v>451</v>
      </c>
      <c r="C365" s="5" t="s">
        <v>401</v>
      </c>
      <c r="D365" s="7">
        <v>116</v>
      </c>
      <c r="E365" s="8">
        <v>153.839754</v>
      </c>
      <c r="F365" s="8">
        <v>4.26</v>
      </c>
      <c r="G365" s="8">
        <v>158.099754</v>
      </c>
    </row>
    <row r="366" spans="1:7" ht="12.75">
      <c r="A366" s="5" t="s">
        <v>108</v>
      </c>
      <c r="B366" s="6" t="s">
        <v>452</v>
      </c>
      <c r="C366" s="5" t="s">
        <v>401</v>
      </c>
      <c r="D366" s="7">
        <v>116</v>
      </c>
      <c r="E366" s="8">
        <v>189.721074</v>
      </c>
      <c r="F366" s="8">
        <v>4.26</v>
      </c>
      <c r="G366" s="8">
        <v>193.98107399999998</v>
      </c>
    </row>
    <row r="367" spans="1:7" ht="12.75">
      <c r="A367" s="5" t="s">
        <v>110</v>
      </c>
      <c r="B367" s="6" t="s">
        <v>453</v>
      </c>
      <c r="C367" s="5" t="s">
        <v>401</v>
      </c>
      <c r="D367" s="7">
        <v>116</v>
      </c>
      <c r="E367" s="8">
        <v>168.239093</v>
      </c>
      <c r="F367" s="8">
        <v>4.26</v>
      </c>
      <c r="G367" s="8">
        <v>172.49909300000004</v>
      </c>
    </row>
    <row r="368" spans="1:7" ht="12.75">
      <c r="A368" s="5" t="s">
        <v>112</v>
      </c>
      <c r="B368" s="6" t="s">
        <v>454</v>
      </c>
      <c r="C368" s="5" t="s">
        <v>401</v>
      </c>
      <c r="D368" s="7">
        <v>116</v>
      </c>
      <c r="E368" s="8">
        <v>129.128583</v>
      </c>
      <c r="F368" s="8">
        <v>4.26</v>
      </c>
      <c r="G368" s="8">
        <v>133.38858299999998</v>
      </c>
    </row>
    <row r="369" spans="1:7" ht="12.75">
      <c r="A369" s="5" t="s">
        <v>114</v>
      </c>
      <c r="B369" s="6" t="s">
        <v>455</v>
      </c>
      <c r="C369" s="5" t="s">
        <v>401</v>
      </c>
      <c r="D369" s="7">
        <v>116</v>
      </c>
      <c r="E369" s="8">
        <v>175.70292300000003</v>
      </c>
      <c r="F369" s="8">
        <v>4.26</v>
      </c>
      <c r="G369" s="8">
        <v>179.962923</v>
      </c>
    </row>
    <row r="370" spans="1:7" ht="12.75">
      <c r="A370" s="5" t="s">
        <v>116</v>
      </c>
      <c r="B370" s="6" t="s">
        <v>456</v>
      </c>
      <c r="C370" s="5" t="s">
        <v>401</v>
      </c>
      <c r="D370" s="7">
        <v>116</v>
      </c>
      <c r="E370" s="8">
        <v>96.352475</v>
      </c>
      <c r="F370" s="8">
        <v>4.26</v>
      </c>
      <c r="G370" s="8">
        <v>100.612475</v>
      </c>
    </row>
    <row r="371" spans="1:7" ht="12.75">
      <c r="A371" s="5" t="s">
        <v>118</v>
      </c>
      <c r="B371" s="6" t="s">
        <v>457</v>
      </c>
      <c r="C371" s="5" t="s">
        <v>401</v>
      </c>
      <c r="D371" s="7">
        <v>116</v>
      </c>
      <c r="E371" s="8">
        <v>119.605244</v>
      </c>
      <c r="F371" s="8">
        <v>4.26</v>
      </c>
      <c r="G371" s="8">
        <v>123.865244</v>
      </c>
    </row>
    <row r="372" spans="1:7" ht="12.75">
      <c r="A372" s="5" t="s">
        <v>120</v>
      </c>
      <c r="B372" s="6" t="s">
        <v>458</v>
      </c>
      <c r="C372" s="5" t="s">
        <v>401</v>
      </c>
      <c r="D372" s="7">
        <v>116</v>
      </c>
      <c r="E372" s="8">
        <v>150.605932</v>
      </c>
      <c r="F372" s="8">
        <v>4.26</v>
      </c>
      <c r="G372" s="8">
        <v>154.865932</v>
      </c>
    </row>
    <row r="373" spans="1:7" ht="12.75">
      <c r="A373" s="5" t="s">
        <v>122</v>
      </c>
      <c r="B373" s="6" t="s">
        <v>459</v>
      </c>
      <c r="C373" s="5" t="s">
        <v>401</v>
      </c>
      <c r="D373" s="7">
        <v>116</v>
      </c>
      <c r="E373" s="8">
        <v>142.39373899999998</v>
      </c>
      <c r="F373" s="8">
        <v>4.26</v>
      </c>
      <c r="G373" s="8">
        <v>146.653739</v>
      </c>
    </row>
    <row r="374" spans="1:7" ht="12.75">
      <c r="A374" s="5" t="s">
        <v>124</v>
      </c>
      <c r="B374" s="6" t="s">
        <v>460</v>
      </c>
      <c r="C374" s="5" t="s">
        <v>401</v>
      </c>
      <c r="D374" s="7">
        <v>116</v>
      </c>
      <c r="E374" s="8">
        <v>249.709111</v>
      </c>
      <c r="F374" s="8">
        <v>4.26</v>
      </c>
      <c r="G374" s="8">
        <v>253.96911100000003</v>
      </c>
    </row>
    <row r="375" spans="1:7" ht="12.75">
      <c r="A375" s="5" t="s">
        <v>126</v>
      </c>
      <c r="B375" s="6" t="s">
        <v>461</v>
      </c>
      <c r="C375" s="5" t="s">
        <v>401</v>
      </c>
      <c r="D375" s="7">
        <v>116</v>
      </c>
      <c r="E375" s="8">
        <v>116.00425</v>
      </c>
      <c r="F375" s="8">
        <v>4.26</v>
      </c>
      <c r="G375" s="8">
        <v>120.26425000000002</v>
      </c>
    </row>
    <row r="376" spans="1:7" ht="12.75">
      <c r="A376" s="5" t="s">
        <v>128</v>
      </c>
      <c r="B376" s="6" t="s">
        <v>462</v>
      </c>
      <c r="C376" s="5" t="s">
        <v>401</v>
      </c>
      <c r="D376" s="7">
        <v>116</v>
      </c>
      <c r="E376" s="8">
        <v>205.257428</v>
      </c>
      <c r="F376" s="8">
        <v>4.26</v>
      </c>
      <c r="G376" s="8">
        <v>209.517428</v>
      </c>
    </row>
    <row r="377" spans="1:7" ht="12.75">
      <c r="A377" s="5" t="s">
        <v>130</v>
      </c>
      <c r="B377" s="6" t="s">
        <v>463</v>
      </c>
      <c r="C377" s="5" t="s">
        <v>401</v>
      </c>
      <c r="D377" s="7">
        <v>116</v>
      </c>
      <c r="E377" s="8">
        <v>114.614653</v>
      </c>
      <c r="F377" s="8">
        <v>4.26</v>
      </c>
      <c r="G377" s="8">
        <v>118.874653</v>
      </c>
    </row>
    <row r="378" spans="1:7" ht="12.75">
      <c r="A378" s="5" t="s">
        <v>132</v>
      </c>
      <c r="B378" s="6" t="s">
        <v>464</v>
      </c>
      <c r="C378" s="5" t="s">
        <v>401</v>
      </c>
      <c r="D378" s="7">
        <v>116</v>
      </c>
      <c r="E378" s="8">
        <v>57.89901700000001</v>
      </c>
      <c r="F378" s="8">
        <v>4.26</v>
      </c>
      <c r="G378" s="8">
        <v>62.159017</v>
      </c>
    </row>
    <row r="379" spans="1:7" ht="12.75">
      <c r="A379" s="5" t="s">
        <v>134</v>
      </c>
      <c r="B379" s="6" t="s">
        <v>465</v>
      </c>
      <c r="C379" s="5" t="s">
        <v>401</v>
      </c>
      <c r="D379" s="7">
        <v>116</v>
      </c>
      <c r="E379" s="8">
        <v>187.27754299999998</v>
      </c>
      <c r="F379" s="8">
        <v>4.26</v>
      </c>
      <c r="G379" s="8">
        <v>191.537543</v>
      </c>
    </row>
    <row r="380" spans="1:7" ht="12.75">
      <c r="A380" s="5" t="s">
        <v>136</v>
      </c>
      <c r="B380" s="6" t="s">
        <v>466</v>
      </c>
      <c r="C380" s="5" t="s">
        <v>401</v>
      </c>
      <c r="D380" s="7">
        <v>116</v>
      </c>
      <c r="E380" s="8">
        <v>77.808005</v>
      </c>
      <c r="F380" s="8">
        <v>4.26</v>
      </c>
      <c r="G380" s="8">
        <v>82.068005</v>
      </c>
    </row>
    <row r="381" spans="1:7" ht="12.75">
      <c r="A381" s="5" t="s">
        <v>138</v>
      </c>
      <c r="B381" s="6" t="s">
        <v>467</v>
      </c>
      <c r="C381" s="5" t="s">
        <v>401</v>
      </c>
      <c r="D381" s="7">
        <v>116</v>
      </c>
      <c r="E381" s="8">
        <v>260.069038</v>
      </c>
      <c r="F381" s="8">
        <v>4.26</v>
      </c>
      <c r="G381" s="8">
        <v>264.32903799999997</v>
      </c>
    </row>
    <row r="382" spans="1:7" ht="12.75">
      <c r="A382" s="5" t="s">
        <v>140</v>
      </c>
      <c r="B382" s="6" t="s">
        <v>468</v>
      </c>
      <c r="C382" s="5" t="s">
        <v>401</v>
      </c>
      <c r="D382" s="7">
        <v>116</v>
      </c>
      <c r="E382" s="8">
        <v>137.635286</v>
      </c>
      <c r="F382" s="8">
        <v>4.26</v>
      </c>
      <c r="G382" s="8">
        <v>141.895286</v>
      </c>
    </row>
    <row r="383" spans="1:7" ht="12.75">
      <c r="A383" s="5" t="s">
        <v>142</v>
      </c>
      <c r="B383" s="6" t="s">
        <v>469</v>
      </c>
      <c r="C383" s="5" t="s">
        <v>401</v>
      </c>
      <c r="D383" s="7">
        <v>116</v>
      </c>
      <c r="E383" s="8">
        <v>135.875429</v>
      </c>
      <c r="F383" s="8">
        <v>4.26</v>
      </c>
      <c r="G383" s="8">
        <v>140.135429</v>
      </c>
    </row>
    <row r="384" spans="1:7" ht="12.75">
      <c r="A384" s="5" t="s">
        <v>144</v>
      </c>
      <c r="B384" s="6" t="s">
        <v>470</v>
      </c>
      <c r="C384" s="5" t="s">
        <v>401</v>
      </c>
      <c r="D384" s="7">
        <v>116</v>
      </c>
      <c r="E384" s="8">
        <v>83.85252899999999</v>
      </c>
      <c r="F384" s="8">
        <v>4.26</v>
      </c>
      <c r="G384" s="8">
        <v>88.112529</v>
      </c>
    </row>
    <row r="385" spans="1:7" ht="12.75">
      <c r="A385" s="5" t="s">
        <v>146</v>
      </c>
      <c r="B385" s="6" t="s">
        <v>471</v>
      </c>
      <c r="C385" s="5" t="s">
        <v>401</v>
      </c>
      <c r="D385" s="7">
        <v>116</v>
      </c>
      <c r="E385" s="8">
        <v>248.365812</v>
      </c>
      <c r="F385" s="8">
        <v>4.26</v>
      </c>
      <c r="G385" s="8">
        <v>252.62581200000002</v>
      </c>
    </row>
    <row r="386" spans="1:7" ht="12.75">
      <c r="A386" s="5" t="s">
        <v>148</v>
      </c>
      <c r="B386" s="6" t="s">
        <v>472</v>
      </c>
      <c r="C386" s="5" t="s">
        <v>401</v>
      </c>
      <c r="D386" s="7">
        <v>116</v>
      </c>
      <c r="E386" s="8">
        <v>51.468673</v>
      </c>
      <c r="F386" s="8">
        <v>4.26</v>
      </c>
      <c r="G386" s="8">
        <v>55.728673</v>
      </c>
    </row>
    <row r="387" spans="1:7" ht="12.75">
      <c r="A387" s="5" t="s">
        <v>223</v>
      </c>
      <c r="B387" s="6" t="s">
        <v>473</v>
      </c>
      <c r="C387" s="5" t="s">
        <v>401</v>
      </c>
      <c r="D387" s="7">
        <v>116</v>
      </c>
      <c r="E387" s="8">
        <v>141.732058</v>
      </c>
      <c r="F387" s="8">
        <v>4.26</v>
      </c>
      <c r="G387" s="8">
        <v>145.992058</v>
      </c>
    </row>
    <row r="388" spans="1:7" ht="12.75">
      <c r="A388" s="5" t="s">
        <v>225</v>
      </c>
      <c r="B388" s="6" t="s">
        <v>474</v>
      </c>
      <c r="C388" s="5" t="s">
        <v>401</v>
      </c>
      <c r="D388" s="7">
        <v>116</v>
      </c>
      <c r="E388" s="8">
        <v>206.42132</v>
      </c>
      <c r="F388" s="8">
        <v>4.26</v>
      </c>
      <c r="G388" s="8">
        <v>210.68132000000003</v>
      </c>
    </row>
    <row r="389" spans="1:7" ht="12.75">
      <c r="A389" s="5" t="s">
        <v>227</v>
      </c>
      <c r="B389" s="6" t="s">
        <v>475</v>
      </c>
      <c r="C389" s="5" t="s">
        <v>401</v>
      </c>
      <c r="D389" s="7">
        <v>116</v>
      </c>
      <c r="E389" s="8">
        <v>143.422595</v>
      </c>
      <c r="F389" s="8">
        <v>4.26</v>
      </c>
      <c r="G389" s="8">
        <v>147.682595</v>
      </c>
    </row>
    <row r="390" spans="1:7" ht="12.75">
      <c r="A390" s="5" t="s">
        <v>229</v>
      </c>
      <c r="B390" s="6" t="s">
        <v>476</v>
      </c>
      <c r="C390" s="5" t="s">
        <v>401</v>
      </c>
      <c r="D390" s="7">
        <v>116</v>
      </c>
      <c r="E390" s="8">
        <v>134.677327</v>
      </c>
      <c r="F390" s="8">
        <v>4.26</v>
      </c>
      <c r="G390" s="8">
        <v>138.93732699999998</v>
      </c>
    </row>
    <row r="391" spans="1:7" ht="12.75">
      <c r="A391" s="5" t="s">
        <v>231</v>
      </c>
      <c r="B391" s="6" t="s">
        <v>477</v>
      </c>
      <c r="C391" s="5" t="s">
        <v>401</v>
      </c>
      <c r="D391" s="7">
        <v>253</v>
      </c>
      <c r="E391" s="8">
        <v>199.560178</v>
      </c>
      <c r="F391" s="8">
        <v>4.26</v>
      </c>
      <c r="G391" s="8">
        <v>203.82017800000003</v>
      </c>
    </row>
    <row r="392" spans="1:7" ht="12.75">
      <c r="A392" s="5" t="s">
        <v>233</v>
      </c>
      <c r="B392" s="6" t="s">
        <v>478</v>
      </c>
      <c r="C392" s="5" t="s">
        <v>401</v>
      </c>
      <c r="D392" s="7">
        <v>253</v>
      </c>
      <c r="E392" s="8">
        <v>362.247886</v>
      </c>
      <c r="F392" s="8">
        <v>4.26</v>
      </c>
      <c r="G392" s="8">
        <v>366.507886</v>
      </c>
    </row>
    <row r="393" spans="1:7" ht="12.75">
      <c r="A393" s="5" t="s">
        <v>235</v>
      </c>
      <c r="B393" s="6" t="s">
        <v>479</v>
      </c>
      <c r="C393" s="5" t="s">
        <v>401</v>
      </c>
      <c r="D393" s="7">
        <v>255</v>
      </c>
      <c r="E393" s="8">
        <v>370.36608800000005</v>
      </c>
      <c r="F393" s="8">
        <v>4.26</v>
      </c>
      <c r="G393" s="8">
        <v>374.62608800000004</v>
      </c>
    </row>
    <row r="394" spans="1:7" ht="12.75">
      <c r="A394" s="5" t="s">
        <v>237</v>
      </c>
      <c r="B394" s="6" t="s">
        <v>480</v>
      </c>
      <c r="C394" s="5" t="s">
        <v>401</v>
      </c>
      <c r="D394" s="7">
        <v>255</v>
      </c>
      <c r="E394" s="8">
        <v>444.829473</v>
      </c>
      <c r="F394" s="8">
        <v>4.26</v>
      </c>
      <c r="G394" s="8">
        <v>449.089473</v>
      </c>
    </row>
    <row r="395" spans="1:7" ht="12.75">
      <c r="A395" s="5" t="s">
        <v>5</v>
      </c>
      <c r="B395" s="6" t="s">
        <v>481</v>
      </c>
      <c r="C395" s="5" t="s">
        <v>482</v>
      </c>
      <c r="D395" s="7">
        <v>116</v>
      </c>
      <c r="E395" s="8">
        <v>131.076334</v>
      </c>
      <c r="F395" s="8">
        <v>4.26</v>
      </c>
      <c r="G395" s="8">
        <v>135.336334</v>
      </c>
    </row>
    <row r="396" spans="1:7" ht="12.75">
      <c r="A396" s="5" t="s">
        <v>8</v>
      </c>
      <c r="B396" s="6" t="s">
        <v>483</v>
      </c>
      <c r="C396" s="5" t="s">
        <v>482</v>
      </c>
      <c r="D396" s="7">
        <v>54</v>
      </c>
      <c r="E396" s="8">
        <v>59.075886000000004</v>
      </c>
      <c r="F396" s="8">
        <v>4.26</v>
      </c>
      <c r="G396" s="8">
        <v>63.335885999999995</v>
      </c>
    </row>
    <row r="397" spans="1:7" ht="12.75">
      <c r="A397" s="5" t="s">
        <v>10</v>
      </c>
      <c r="B397" s="6" t="s">
        <v>484</v>
      </c>
      <c r="C397" s="5" t="s">
        <v>622</v>
      </c>
      <c r="D397" s="7">
        <v>56</v>
      </c>
      <c r="E397" s="8">
        <v>22.053072000000004</v>
      </c>
      <c r="F397" s="8">
        <v>4.26</v>
      </c>
      <c r="G397" s="8">
        <v>26.313072</v>
      </c>
    </row>
    <row r="398" spans="1:7" ht="12.75">
      <c r="A398" s="5" t="s">
        <v>12</v>
      </c>
      <c r="B398" s="6" t="s">
        <v>484</v>
      </c>
      <c r="C398" s="5" t="s">
        <v>485</v>
      </c>
      <c r="D398" s="7">
        <v>116</v>
      </c>
      <c r="E398" s="8">
        <v>315.627212</v>
      </c>
      <c r="F398" s="8">
        <v>4.26</v>
      </c>
      <c r="G398" s="8">
        <v>319.887212</v>
      </c>
    </row>
    <row r="399" spans="1:7" ht="12.75">
      <c r="A399" s="5" t="s">
        <v>14</v>
      </c>
      <c r="B399" s="6" t="s">
        <v>486</v>
      </c>
      <c r="C399" s="5" t="s">
        <v>482</v>
      </c>
      <c r="D399" s="7">
        <v>116</v>
      </c>
      <c r="E399" s="8">
        <v>192.67903300000003</v>
      </c>
      <c r="F399" s="8">
        <v>4.26</v>
      </c>
      <c r="G399" s="8">
        <v>196.939033</v>
      </c>
    </row>
    <row r="400" spans="1:7" ht="12.75">
      <c r="A400" s="5" t="s">
        <v>16</v>
      </c>
      <c r="B400" s="6" t="s">
        <v>487</v>
      </c>
      <c r="C400" s="5" t="s">
        <v>482</v>
      </c>
      <c r="D400" s="7">
        <v>116</v>
      </c>
      <c r="E400" s="8">
        <v>99.56764799999999</v>
      </c>
      <c r="F400" s="8">
        <v>4.26</v>
      </c>
      <c r="G400" s="8">
        <v>103.827648</v>
      </c>
    </row>
    <row r="401" spans="1:7" ht="12.75">
      <c r="A401" s="5" t="s">
        <v>18</v>
      </c>
      <c r="B401" s="6" t="s">
        <v>488</v>
      </c>
      <c r="C401" s="5" t="s">
        <v>485</v>
      </c>
      <c r="D401" s="7">
        <v>116</v>
      </c>
      <c r="E401" s="8">
        <v>89.92213199999999</v>
      </c>
      <c r="F401" s="8">
        <v>4.26</v>
      </c>
      <c r="G401" s="8">
        <v>94.18213200000001</v>
      </c>
    </row>
    <row r="402" spans="1:7" ht="12.75">
      <c r="A402" s="5" t="s">
        <v>20</v>
      </c>
      <c r="B402" s="6" t="s">
        <v>489</v>
      </c>
      <c r="C402" s="5" t="s">
        <v>485</v>
      </c>
      <c r="D402" s="7">
        <v>116</v>
      </c>
      <c r="E402" s="8">
        <v>189.20664499999998</v>
      </c>
      <c r="F402" s="8">
        <v>4.26</v>
      </c>
      <c r="G402" s="8">
        <v>193.466645</v>
      </c>
    </row>
    <row r="403" spans="1:7" ht="12.75">
      <c r="A403" s="5" t="s">
        <v>22</v>
      </c>
      <c r="B403" s="6" t="s">
        <v>490</v>
      </c>
      <c r="C403" s="5" t="s">
        <v>482</v>
      </c>
      <c r="D403" s="7">
        <v>116</v>
      </c>
      <c r="E403" s="8">
        <v>203.996437</v>
      </c>
      <c r="F403" s="8">
        <v>4.26</v>
      </c>
      <c r="G403" s="8">
        <v>208.256437</v>
      </c>
    </row>
    <row r="404" spans="1:7" ht="12.75">
      <c r="A404" s="5" t="s">
        <v>24</v>
      </c>
      <c r="B404" s="6" t="s">
        <v>491</v>
      </c>
      <c r="C404" s="5" t="s">
        <v>482</v>
      </c>
      <c r="D404" s="7">
        <v>116</v>
      </c>
      <c r="E404" s="8">
        <v>196.79445199999998</v>
      </c>
      <c r="F404" s="8">
        <v>4.26</v>
      </c>
      <c r="G404" s="8">
        <v>201.054452</v>
      </c>
    </row>
    <row r="405" spans="1:7" ht="12.75">
      <c r="A405" s="5" t="s">
        <v>26</v>
      </c>
      <c r="B405" s="6" t="s">
        <v>492</v>
      </c>
      <c r="C405" s="5" t="s">
        <v>485</v>
      </c>
      <c r="D405" s="7">
        <v>116</v>
      </c>
      <c r="E405" s="8">
        <v>87.349993</v>
      </c>
      <c r="F405" s="8">
        <v>4.26</v>
      </c>
      <c r="G405" s="8">
        <v>91.609993</v>
      </c>
    </row>
    <row r="406" spans="1:7" ht="12.75">
      <c r="A406" s="5" t="s">
        <v>28</v>
      </c>
      <c r="B406" s="6" t="s">
        <v>493</v>
      </c>
      <c r="C406" s="5" t="s">
        <v>485</v>
      </c>
      <c r="D406" s="7">
        <v>116</v>
      </c>
      <c r="E406" s="8">
        <v>267.01381100000003</v>
      </c>
      <c r="F406" s="8">
        <v>4.26</v>
      </c>
      <c r="G406" s="8">
        <v>271.273811</v>
      </c>
    </row>
    <row r="407" spans="1:7" ht="12.75">
      <c r="A407" s="5" t="s">
        <v>30</v>
      </c>
      <c r="B407" s="6" t="s">
        <v>494</v>
      </c>
      <c r="C407" s="5" t="s">
        <v>482</v>
      </c>
      <c r="D407" s="7">
        <v>116</v>
      </c>
      <c r="E407" s="8">
        <v>142.39374</v>
      </c>
      <c r="F407" s="8">
        <v>4.26</v>
      </c>
      <c r="G407" s="8">
        <v>146.65374</v>
      </c>
    </row>
    <row r="408" spans="1:7" ht="12.75">
      <c r="A408" s="5" t="s">
        <v>32</v>
      </c>
      <c r="B408" s="6" t="s">
        <v>495</v>
      </c>
      <c r="C408" s="5" t="s">
        <v>482</v>
      </c>
      <c r="D408" s="7">
        <v>116</v>
      </c>
      <c r="E408" s="8">
        <v>121.30221100000001</v>
      </c>
      <c r="F408" s="8">
        <v>4.26</v>
      </c>
      <c r="G408" s="8">
        <v>125.56221099999999</v>
      </c>
    </row>
    <row r="409" spans="1:7" ht="12.75">
      <c r="A409" s="5" t="s">
        <v>34</v>
      </c>
      <c r="B409" s="6" t="s">
        <v>496</v>
      </c>
      <c r="C409" s="5" t="s">
        <v>485</v>
      </c>
      <c r="D409" s="7">
        <v>116</v>
      </c>
      <c r="E409" s="8">
        <v>214.027774</v>
      </c>
      <c r="F409" s="8">
        <v>4.26</v>
      </c>
      <c r="G409" s="8">
        <v>218.28777400000004</v>
      </c>
    </row>
    <row r="410" spans="1:7" ht="12.75">
      <c r="A410" s="5" t="s">
        <v>36</v>
      </c>
      <c r="B410" s="6" t="s">
        <v>497</v>
      </c>
      <c r="C410" s="5" t="s">
        <v>485</v>
      </c>
      <c r="D410" s="7">
        <v>116</v>
      </c>
      <c r="E410" s="8">
        <v>157.054926</v>
      </c>
      <c r="F410" s="8">
        <v>4.26</v>
      </c>
      <c r="G410" s="8">
        <v>161.314926</v>
      </c>
    </row>
    <row r="411" spans="1:7" ht="12.75">
      <c r="A411" s="5" t="s">
        <v>38</v>
      </c>
      <c r="B411" s="6" t="s">
        <v>498</v>
      </c>
      <c r="C411" s="5" t="s">
        <v>482</v>
      </c>
      <c r="D411" s="7">
        <v>116</v>
      </c>
      <c r="E411" s="8">
        <v>145.223091</v>
      </c>
      <c r="F411" s="8">
        <v>4.26</v>
      </c>
      <c r="G411" s="8">
        <v>149.483091</v>
      </c>
    </row>
    <row r="412" spans="1:7" ht="12.75">
      <c r="A412" s="5" t="s">
        <v>40</v>
      </c>
      <c r="B412" s="6" t="s">
        <v>499</v>
      </c>
      <c r="C412" s="5" t="s">
        <v>482</v>
      </c>
      <c r="D412" s="7">
        <v>116</v>
      </c>
      <c r="E412" s="8">
        <v>167.343475</v>
      </c>
      <c r="F412" s="8">
        <v>4.26</v>
      </c>
      <c r="G412" s="8">
        <v>171.603475</v>
      </c>
    </row>
    <row r="413" spans="1:7" ht="12.75">
      <c r="A413" s="5" t="s">
        <v>42</v>
      </c>
      <c r="B413" s="6" t="s">
        <v>500</v>
      </c>
      <c r="C413" s="5" t="s">
        <v>485</v>
      </c>
      <c r="D413" s="7">
        <v>116</v>
      </c>
      <c r="E413" s="8">
        <v>165.671585</v>
      </c>
      <c r="F413" s="8">
        <v>4.26</v>
      </c>
      <c r="G413" s="8">
        <v>169.93158499999998</v>
      </c>
    </row>
    <row r="414" spans="1:7" ht="12.75">
      <c r="A414" s="5" t="s">
        <v>44</v>
      </c>
      <c r="B414" s="6" t="s">
        <v>501</v>
      </c>
      <c r="C414" s="5" t="s">
        <v>485</v>
      </c>
      <c r="D414" s="7">
        <v>116</v>
      </c>
      <c r="E414" s="8">
        <v>96.73829599999999</v>
      </c>
      <c r="F414" s="8">
        <v>4.26</v>
      </c>
      <c r="G414" s="8">
        <v>100.998296</v>
      </c>
    </row>
    <row r="415" spans="1:7" ht="12.75">
      <c r="A415" s="5" t="s">
        <v>46</v>
      </c>
      <c r="B415" s="6" t="s">
        <v>502</v>
      </c>
      <c r="C415" s="5" t="s">
        <v>482</v>
      </c>
      <c r="D415" s="7">
        <v>116</v>
      </c>
      <c r="E415" s="8">
        <v>112.299728</v>
      </c>
      <c r="F415" s="8">
        <v>4.26</v>
      </c>
      <c r="G415" s="8">
        <v>116.55972800000002</v>
      </c>
    </row>
    <row r="416" spans="1:7" ht="12.75">
      <c r="A416" s="5" t="s">
        <v>48</v>
      </c>
      <c r="B416" s="6" t="s">
        <v>503</v>
      </c>
      <c r="C416" s="5" t="s">
        <v>482</v>
      </c>
      <c r="D416" s="7">
        <v>116</v>
      </c>
      <c r="E416" s="8">
        <v>178.91809600000002</v>
      </c>
      <c r="F416" s="8">
        <v>4.26</v>
      </c>
      <c r="G416" s="8">
        <v>183.17809599999998</v>
      </c>
    </row>
    <row r="417" spans="1:7" ht="12.75">
      <c r="A417" s="5" t="s">
        <v>50</v>
      </c>
      <c r="B417" s="6" t="s">
        <v>504</v>
      </c>
      <c r="C417" s="5" t="s">
        <v>485</v>
      </c>
      <c r="D417" s="7">
        <v>116</v>
      </c>
      <c r="E417" s="8">
        <v>154.611394</v>
      </c>
      <c r="F417" s="8">
        <v>4.26</v>
      </c>
      <c r="G417" s="8">
        <v>158.871394</v>
      </c>
    </row>
    <row r="418" spans="1:7" ht="12.75">
      <c r="A418" s="5" t="s">
        <v>52</v>
      </c>
      <c r="B418" s="6" t="s">
        <v>505</v>
      </c>
      <c r="C418" s="5" t="s">
        <v>485</v>
      </c>
      <c r="D418" s="7">
        <v>116</v>
      </c>
      <c r="E418" s="8">
        <v>108.95595</v>
      </c>
      <c r="F418" s="8">
        <v>4.26</v>
      </c>
      <c r="G418" s="8">
        <v>113.21594999999999</v>
      </c>
    </row>
    <row r="419" spans="1:7" ht="12.75">
      <c r="A419" s="5" t="s">
        <v>54</v>
      </c>
      <c r="B419" s="6" t="s">
        <v>506</v>
      </c>
      <c r="C419" s="5" t="s">
        <v>482</v>
      </c>
      <c r="D419" s="7">
        <v>116</v>
      </c>
      <c r="E419" s="8">
        <v>174.03103399999998</v>
      </c>
      <c r="F419" s="8">
        <v>4.26</v>
      </c>
      <c r="G419" s="8">
        <v>178.291034</v>
      </c>
    </row>
    <row r="420" spans="1:7" ht="12.75">
      <c r="A420" s="5" t="s">
        <v>56</v>
      </c>
      <c r="B420" s="6" t="s">
        <v>507</v>
      </c>
      <c r="C420" s="5" t="s">
        <v>482</v>
      </c>
      <c r="D420" s="7">
        <v>116</v>
      </c>
      <c r="E420" s="8">
        <v>83.36318</v>
      </c>
      <c r="F420" s="8">
        <v>4.26</v>
      </c>
      <c r="G420" s="8">
        <v>87.62317999999999</v>
      </c>
    </row>
    <row r="421" spans="1:7" ht="12.75">
      <c r="A421" s="5" t="s">
        <v>58</v>
      </c>
      <c r="B421" s="6" t="s">
        <v>508</v>
      </c>
      <c r="C421" s="5" t="s">
        <v>485</v>
      </c>
      <c r="D421" s="7">
        <v>116</v>
      </c>
      <c r="E421" s="8">
        <v>190.621322</v>
      </c>
      <c r="F421" s="8">
        <v>4.26</v>
      </c>
      <c r="G421" s="8">
        <v>194.881322</v>
      </c>
    </row>
    <row r="422" spans="1:7" ht="12.75">
      <c r="A422" s="5" t="s">
        <v>60</v>
      </c>
      <c r="B422" s="6" t="s">
        <v>509</v>
      </c>
      <c r="C422" s="5" t="s">
        <v>485</v>
      </c>
      <c r="D422" s="7">
        <v>116</v>
      </c>
      <c r="E422" s="8">
        <v>153.196718</v>
      </c>
      <c r="F422" s="8">
        <v>4.26</v>
      </c>
      <c r="G422" s="8">
        <v>157.456718</v>
      </c>
    </row>
    <row r="423" spans="1:7" ht="12.75">
      <c r="A423" s="5" t="s">
        <v>62</v>
      </c>
      <c r="B423" s="6" t="s">
        <v>510</v>
      </c>
      <c r="C423" s="5" t="s">
        <v>482</v>
      </c>
      <c r="D423" s="7">
        <v>116</v>
      </c>
      <c r="E423" s="8">
        <v>143.165381</v>
      </c>
      <c r="F423" s="8">
        <v>4.26</v>
      </c>
      <c r="G423" s="8">
        <v>147.425381</v>
      </c>
    </row>
    <row r="424" spans="1:7" ht="12.75">
      <c r="A424" s="5" t="s">
        <v>64</v>
      </c>
      <c r="B424" s="6" t="s">
        <v>511</v>
      </c>
      <c r="C424" s="5" t="s">
        <v>482</v>
      </c>
      <c r="D424" s="7">
        <v>116</v>
      </c>
      <c r="E424" s="8">
        <v>147.40940799999998</v>
      </c>
      <c r="F424" s="8">
        <v>4.26</v>
      </c>
      <c r="G424" s="8">
        <v>151.669408</v>
      </c>
    </row>
    <row r="425" spans="1:7" ht="12.75">
      <c r="A425" s="5" t="s">
        <v>66</v>
      </c>
      <c r="B425" s="6" t="s">
        <v>512</v>
      </c>
      <c r="C425" s="5" t="s">
        <v>485</v>
      </c>
      <c r="D425" s="7">
        <v>116</v>
      </c>
      <c r="E425" s="8">
        <v>129.275838</v>
      </c>
      <c r="F425" s="8">
        <v>4.26</v>
      </c>
      <c r="G425" s="8">
        <v>133.535838</v>
      </c>
    </row>
    <row r="426" spans="1:7" ht="12.75">
      <c r="A426" s="5" t="s">
        <v>68</v>
      </c>
      <c r="B426" s="6" t="s">
        <v>513</v>
      </c>
      <c r="C426" s="5" t="s">
        <v>485</v>
      </c>
      <c r="D426" s="7">
        <v>116</v>
      </c>
      <c r="E426" s="8">
        <v>152.167863</v>
      </c>
      <c r="F426" s="8">
        <v>4.26</v>
      </c>
      <c r="G426" s="8">
        <v>156.427863</v>
      </c>
    </row>
    <row r="427" spans="1:7" ht="12.75">
      <c r="A427" s="5" t="s">
        <v>70</v>
      </c>
      <c r="B427" s="6" t="s">
        <v>514</v>
      </c>
      <c r="C427" s="5" t="s">
        <v>482</v>
      </c>
      <c r="D427" s="7">
        <v>116</v>
      </c>
      <c r="E427" s="8">
        <v>276.53072099999997</v>
      </c>
      <c r="F427" s="8">
        <v>4.26</v>
      </c>
      <c r="G427" s="8">
        <v>280.79072099999996</v>
      </c>
    </row>
    <row r="428" spans="1:7" ht="12.75">
      <c r="A428" s="5" t="s">
        <v>72</v>
      </c>
      <c r="B428" s="6" t="s">
        <v>515</v>
      </c>
      <c r="C428" s="5" t="s">
        <v>482</v>
      </c>
      <c r="D428" s="7">
        <v>116</v>
      </c>
      <c r="E428" s="8">
        <v>116.543756</v>
      </c>
      <c r="F428" s="8">
        <v>4.26</v>
      </c>
      <c r="G428" s="8">
        <v>120.80375599999999</v>
      </c>
    </row>
    <row r="429" spans="1:7" ht="12.75">
      <c r="A429" s="5" t="s">
        <v>74</v>
      </c>
      <c r="B429" s="6" t="s">
        <v>516</v>
      </c>
      <c r="C429" s="5" t="s">
        <v>485</v>
      </c>
      <c r="D429" s="7">
        <v>116</v>
      </c>
      <c r="E429" s="8">
        <v>173.773819</v>
      </c>
      <c r="F429" s="8">
        <v>4.26</v>
      </c>
      <c r="G429" s="8">
        <v>178.033819</v>
      </c>
    </row>
    <row r="430" spans="1:7" ht="12.75">
      <c r="A430" s="5" t="s">
        <v>76</v>
      </c>
      <c r="B430" s="6" t="s">
        <v>517</v>
      </c>
      <c r="C430" s="5" t="s">
        <v>485</v>
      </c>
      <c r="D430" s="7">
        <v>116</v>
      </c>
      <c r="E430" s="8">
        <v>160.655917</v>
      </c>
      <c r="F430" s="8">
        <v>4.26</v>
      </c>
      <c r="G430" s="8">
        <v>164.91591699999998</v>
      </c>
    </row>
    <row r="431" spans="1:7" ht="12.75">
      <c r="A431" s="5" t="s">
        <v>5</v>
      </c>
      <c r="B431" s="6" t="s">
        <v>518</v>
      </c>
      <c r="C431" s="5" t="s">
        <v>519</v>
      </c>
      <c r="D431" s="7">
        <v>116</v>
      </c>
      <c r="E431" s="8">
        <v>133.262651</v>
      </c>
      <c r="F431" s="8">
        <v>4.26</v>
      </c>
      <c r="G431" s="8">
        <v>137.522651</v>
      </c>
    </row>
    <row r="432" spans="1:7" ht="12.75">
      <c r="A432" s="5" t="s">
        <v>8</v>
      </c>
      <c r="B432" s="6" t="s">
        <v>520</v>
      </c>
      <c r="C432" s="5" t="s">
        <v>519</v>
      </c>
      <c r="D432" s="7">
        <v>54</v>
      </c>
      <c r="E432" s="8">
        <v>124.022362</v>
      </c>
      <c r="F432" s="8">
        <v>4.26</v>
      </c>
      <c r="G432" s="8">
        <v>128.282362</v>
      </c>
    </row>
    <row r="433" spans="1:7" ht="12.75">
      <c r="A433" s="5" t="s">
        <v>10</v>
      </c>
      <c r="B433" s="6" t="s">
        <v>521</v>
      </c>
      <c r="C433" s="5" t="s">
        <v>522</v>
      </c>
      <c r="D433" s="7">
        <v>56</v>
      </c>
      <c r="E433" s="8">
        <v>32.598836999999996</v>
      </c>
      <c r="F433" s="8">
        <v>4.26</v>
      </c>
      <c r="G433" s="8">
        <v>36.858837</v>
      </c>
    </row>
    <row r="434" spans="1:7" ht="12.75">
      <c r="A434" s="5" t="s">
        <v>12</v>
      </c>
      <c r="B434" s="6" t="s">
        <v>523</v>
      </c>
      <c r="C434" s="5" t="s">
        <v>522</v>
      </c>
      <c r="D434" s="7">
        <v>116</v>
      </c>
      <c r="E434" s="8">
        <v>105.61217200000002</v>
      </c>
      <c r="F434" s="8">
        <v>4.26</v>
      </c>
      <c r="G434" s="8">
        <v>109.872172</v>
      </c>
    </row>
    <row r="435" spans="1:7" ht="12.75">
      <c r="A435" s="5" t="s">
        <v>14</v>
      </c>
      <c r="B435" s="6" t="s">
        <v>524</v>
      </c>
      <c r="C435" s="5" t="s">
        <v>519</v>
      </c>
      <c r="D435" s="7">
        <v>116</v>
      </c>
      <c r="E435" s="8">
        <v>134.93454</v>
      </c>
      <c r="F435" s="8">
        <v>4.26</v>
      </c>
      <c r="G435" s="8">
        <v>139.19454</v>
      </c>
    </row>
    <row r="436" spans="1:7" ht="12.75">
      <c r="A436" s="5" t="s">
        <v>16</v>
      </c>
      <c r="B436" s="6" t="s">
        <v>525</v>
      </c>
      <c r="C436" s="5" t="s">
        <v>519</v>
      </c>
      <c r="D436" s="7">
        <v>116</v>
      </c>
      <c r="E436" s="8">
        <v>184.319583</v>
      </c>
      <c r="F436" s="8">
        <v>4.26</v>
      </c>
      <c r="G436" s="8">
        <v>188.579583</v>
      </c>
    </row>
    <row r="437" spans="1:7" ht="12.75">
      <c r="A437" s="5" t="s">
        <v>18</v>
      </c>
      <c r="B437" s="6" t="s">
        <v>526</v>
      </c>
      <c r="C437" s="5" t="s">
        <v>522</v>
      </c>
      <c r="D437" s="7">
        <v>116</v>
      </c>
      <c r="E437" s="8">
        <v>109.598984</v>
      </c>
      <c r="F437" s="8">
        <v>4.26</v>
      </c>
      <c r="G437" s="8">
        <v>113.858984</v>
      </c>
    </row>
    <row r="438" spans="1:7" ht="12.75">
      <c r="A438" s="5" t="s">
        <v>20</v>
      </c>
      <c r="B438" s="6" t="s">
        <v>527</v>
      </c>
      <c r="C438" s="5" t="s">
        <v>522</v>
      </c>
      <c r="D438" s="7">
        <v>116</v>
      </c>
      <c r="E438" s="8">
        <v>160.655917</v>
      </c>
      <c r="F438" s="8">
        <v>4.26</v>
      </c>
      <c r="G438" s="8">
        <v>164.91591699999998</v>
      </c>
    </row>
    <row r="439" spans="1:7" ht="12.75">
      <c r="A439" s="5" t="s">
        <v>22</v>
      </c>
      <c r="B439" s="6" t="s">
        <v>528</v>
      </c>
      <c r="C439" s="5" t="s">
        <v>519</v>
      </c>
      <c r="D439" s="7">
        <v>116</v>
      </c>
      <c r="E439" s="8">
        <v>135.191754</v>
      </c>
      <c r="F439" s="8">
        <v>4.26</v>
      </c>
      <c r="G439" s="8">
        <v>139.451754</v>
      </c>
    </row>
    <row r="440" spans="1:7" ht="12.75">
      <c r="A440" s="5" t="s">
        <v>24</v>
      </c>
      <c r="B440" s="6" t="s">
        <v>529</v>
      </c>
      <c r="C440" s="5" t="s">
        <v>519</v>
      </c>
      <c r="D440" s="7">
        <v>116</v>
      </c>
      <c r="E440" s="8">
        <v>164.89994599999997</v>
      </c>
      <c r="F440" s="8">
        <v>4.26</v>
      </c>
      <c r="G440" s="8">
        <v>169.159946</v>
      </c>
    </row>
    <row r="441" spans="1:7" ht="12.75">
      <c r="A441" s="5" t="s">
        <v>26</v>
      </c>
      <c r="B441" s="6" t="s">
        <v>530</v>
      </c>
      <c r="C441" s="5" t="s">
        <v>522</v>
      </c>
      <c r="D441" s="7">
        <v>116</v>
      </c>
      <c r="E441" s="8">
        <v>131.976582</v>
      </c>
      <c r="F441" s="8">
        <v>4.26</v>
      </c>
      <c r="G441" s="8">
        <v>136.236582</v>
      </c>
    </row>
    <row r="442" spans="1:7" ht="12.75">
      <c r="A442" s="5" t="s">
        <v>28</v>
      </c>
      <c r="B442" s="6" t="s">
        <v>531</v>
      </c>
      <c r="C442" s="5" t="s">
        <v>522</v>
      </c>
      <c r="D442" s="7">
        <v>116</v>
      </c>
      <c r="E442" s="8">
        <v>144.708664</v>
      </c>
      <c r="F442" s="8">
        <v>4.26</v>
      </c>
      <c r="G442" s="8">
        <v>148.968664</v>
      </c>
    </row>
    <row r="443" spans="1:7" ht="12.75">
      <c r="A443" s="5" t="s">
        <v>30</v>
      </c>
      <c r="B443" s="6" t="s">
        <v>532</v>
      </c>
      <c r="C443" s="5" t="s">
        <v>519</v>
      </c>
      <c r="D443" s="7">
        <v>116</v>
      </c>
      <c r="E443" s="8">
        <v>198.980769</v>
      </c>
      <c r="F443" s="8">
        <v>4.26</v>
      </c>
      <c r="G443" s="8">
        <v>203.240769</v>
      </c>
    </row>
    <row r="444" spans="1:7" ht="12.75">
      <c r="A444" s="5" t="s">
        <v>32</v>
      </c>
      <c r="B444" s="6" t="s">
        <v>533</v>
      </c>
      <c r="C444" s="5" t="s">
        <v>519</v>
      </c>
      <c r="D444" s="7">
        <v>116</v>
      </c>
      <c r="E444" s="8">
        <v>135.063148</v>
      </c>
      <c r="F444" s="8">
        <v>4.26</v>
      </c>
      <c r="G444" s="8">
        <v>139.323148</v>
      </c>
    </row>
    <row r="445" spans="1:7" ht="12.75">
      <c r="A445" s="5" t="s">
        <v>34</v>
      </c>
      <c r="B445" s="6" t="s">
        <v>534</v>
      </c>
      <c r="C445" s="5" t="s">
        <v>522</v>
      </c>
      <c r="D445" s="7">
        <v>116</v>
      </c>
      <c r="E445" s="8">
        <v>73.46045099999999</v>
      </c>
      <c r="F445" s="8">
        <v>4.26</v>
      </c>
      <c r="G445" s="8">
        <v>77.720451</v>
      </c>
    </row>
    <row r="446" spans="1:7" ht="12.75">
      <c r="A446" s="5" t="s">
        <v>36</v>
      </c>
      <c r="B446" s="6" t="s">
        <v>535</v>
      </c>
      <c r="C446" s="5" t="s">
        <v>522</v>
      </c>
      <c r="D446" s="7">
        <v>116</v>
      </c>
      <c r="E446" s="8">
        <v>164.385517</v>
      </c>
      <c r="F446" s="8">
        <v>4.26</v>
      </c>
      <c r="G446" s="8">
        <v>168.645517</v>
      </c>
    </row>
    <row r="447" spans="1:7" ht="12.75">
      <c r="A447" s="5" t="s">
        <v>38</v>
      </c>
      <c r="B447" s="6" t="s">
        <v>536</v>
      </c>
      <c r="C447" s="5" t="s">
        <v>519</v>
      </c>
      <c r="D447" s="7">
        <v>116</v>
      </c>
      <c r="E447" s="8">
        <v>185.219832</v>
      </c>
      <c r="F447" s="8">
        <v>4.26</v>
      </c>
      <c r="G447" s="8">
        <v>189.479832</v>
      </c>
    </row>
    <row r="448" spans="1:7" ht="12.75">
      <c r="A448" s="5" t="s">
        <v>40</v>
      </c>
      <c r="B448" s="6" t="s">
        <v>537</v>
      </c>
      <c r="C448" s="5" t="s">
        <v>519</v>
      </c>
      <c r="D448" s="7">
        <v>116</v>
      </c>
      <c r="E448" s="8">
        <v>152.553684</v>
      </c>
      <c r="F448" s="8">
        <v>4.26</v>
      </c>
      <c r="G448" s="8">
        <v>156.813684</v>
      </c>
    </row>
    <row r="449" spans="1:7" ht="12.75">
      <c r="A449" s="5" t="s">
        <v>42</v>
      </c>
      <c r="B449" s="6" t="s">
        <v>538</v>
      </c>
      <c r="C449" s="5" t="s">
        <v>522</v>
      </c>
      <c r="D449" s="7">
        <v>116</v>
      </c>
      <c r="E449" s="8">
        <v>68.573388</v>
      </c>
      <c r="F449" s="8">
        <v>4.26</v>
      </c>
      <c r="G449" s="8">
        <v>72.833388</v>
      </c>
    </row>
    <row r="450" spans="1:7" ht="12.75">
      <c r="A450" s="5" t="s">
        <v>44</v>
      </c>
      <c r="B450" s="6" t="s">
        <v>539</v>
      </c>
      <c r="C450" s="5" t="s">
        <v>522</v>
      </c>
      <c r="D450" s="7">
        <v>116</v>
      </c>
      <c r="E450" s="8">
        <v>129.918872</v>
      </c>
      <c r="F450" s="8">
        <v>4.26</v>
      </c>
      <c r="G450" s="8">
        <v>134.178872</v>
      </c>
    </row>
    <row r="451" spans="1:7" ht="12.75">
      <c r="A451" s="5" t="s">
        <v>46</v>
      </c>
      <c r="B451" s="6" t="s">
        <v>540</v>
      </c>
      <c r="C451" s="5" t="s">
        <v>519</v>
      </c>
      <c r="D451" s="7">
        <v>116</v>
      </c>
      <c r="E451" s="8">
        <v>79.119154</v>
      </c>
      <c r="F451" s="8">
        <v>4.26</v>
      </c>
      <c r="G451" s="8">
        <v>83.379154</v>
      </c>
    </row>
    <row r="452" spans="1:7" ht="12.75">
      <c r="A452" s="5" t="s">
        <v>48</v>
      </c>
      <c r="B452" s="6" t="s">
        <v>541</v>
      </c>
      <c r="C452" s="5" t="s">
        <v>519</v>
      </c>
      <c r="D452" s="7">
        <v>116</v>
      </c>
      <c r="E452" s="8">
        <v>91.079593</v>
      </c>
      <c r="F452" s="8">
        <v>4.26</v>
      </c>
      <c r="G452" s="8">
        <v>95.339593</v>
      </c>
    </row>
    <row r="453" spans="1:7" ht="12.75">
      <c r="A453" s="5" t="s">
        <v>50</v>
      </c>
      <c r="B453" s="6" t="s">
        <v>542</v>
      </c>
      <c r="C453" s="5" t="s">
        <v>522</v>
      </c>
      <c r="D453" s="7">
        <v>116</v>
      </c>
      <c r="E453" s="8">
        <v>104.45470900000001</v>
      </c>
      <c r="F453" s="8">
        <v>4.26</v>
      </c>
      <c r="G453" s="8">
        <v>108.714709</v>
      </c>
    </row>
    <row r="454" spans="1:7" ht="12.75">
      <c r="A454" s="5" t="s">
        <v>52</v>
      </c>
      <c r="B454" s="6" t="s">
        <v>543</v>
      </c>
      <c r="C454" s="5" t="s">
        <v>522</v>
      </c>
      <c r="D454" s="7">
        <v>116</v>
      </c>
      <c r="E454" s="8">
        <v>158.726814</v>
      </c>
      <c r="F454" s="8">
        <v>4.26</v>
      </c>
      <c r="G454" s="8">
        <v>162.98681399999998</v>
      </c>
    </row>
    <row r="455" spans="1:7" ht="12.75">
      <c r="A455" s="5" t="s">
        <v>54</v>
      </c>
      <c r="B455" s="6" t="s">
        <v>544</v>
      </c>
      <c r="C455" s="5" t="s">
        <v>519</v>
      </c>
      <c r="D455" s="7">
        <v>116</v>
      </c>
      <c r="E455" s="8">
        <v>153.068111</v>
      </c>
      <c r="F455" s="8">
        <v>4.26</v>
      </c>
      <c r="G455" s="8">
        <v>157.328111</v>
      </c>
    </row>
    <row r="456" spans="1:7" ht="12.75">
      <c r="A456" s="5" t="s">
        <v>56</v>
      </c>
      <c r="B456" s="6" t="s">
        <v>545</v>
      </c>
      <c r="C456" s="5" t="s">
        <v>519</v>
      </c>
      <c r="D456" s="7">
        <v>116</v>
      </c>
      <c r="E456" s="8">
        <v>216.985733</v>
      </c>
      <c r="F456" s="8">
        <v>4.26</v>
      </c>
      <c r="G456" s="8">
        <v>221.245733</v>
      </c>
    </row>
    <row r="457" spans="1:7" ht="12.75">
      <c r="A457" s="5" t="s">
        <v>58</v>
      </c>
      <c r="B457" s="6" t="s">
        <v>546</v>
      </c>
      <c r="C457" s="5" t="s">
        <v>522</v>
      </c>
      <c r="D457" s="7">
        <v>116</v>
      </c>
      <c r="E457" s="8">
        <v>158.08378</v>
      </c>
      <c r="F457" s="8">
        <v>4.26</v>
      </c>
      <c r="G457" s="8">
        <v>162.34377999999998</v>
      </c>
    </row>
    <row r="458" spans="1:7" ht="12.75">
      <c r="A458" s="5" t="s">
        <v>60</v>
      </c>
      <c r="B458" s="6" t="s">
        <v>547</v>
      </c>
      <c r="C458" s="5" t="s">
        <v>522</v>
      </c>
      <c r="D458" s="7">
        <v>116</v>
      </c>
      <c r="E458" s="8">
        <v>124.38877600000001</v>
      </c>
      <c r="F458" s="8">
        <v>4.26</v>
      </c>
      <c r="G458" s="8">
        <v>128.648776</v>
      </c>
    </row>
    <row r="459" spans="1:7" ht="12.75">
      <c r="A459" s="5" t="s">
        <v>62</v>
      </c>
      <c r="B459" s="6" t="s">
        <v>548</v>
      </c>
      <c r="C459" s="5" t="s">
        <v>519</v>
      </c>
      <c r="D459" s="7">
        <v>116</v>
      </c>
      <c r="E459" s="8">
        <v>208.626285</v>
      </c>
      <c r="F459" s="8">
        <v>4.26</v>
      </c>
      <c r="G459" s="8">
        <v>212.886285</v>
      </c>
    </row>
    <row r="460" spans="1:7" ht="12.75">
      <c r="A460" s="5" t="s">
        <v>64</v>
      </c>
      <c r="B460" s="6" t="s">
        <v>549</v>
      </c>
      <c r="C460" s="5" t="s">
        <v>519</v>
      </c>
      <c r="D460" s="7">
        <v>116</v>
      </c>
      <c r="E460" s="8">
        <v>147.40940899999998</v>
      </c>
      <c r="F460" s="8">
        <v>4.26</v>
      </c>
      <c r="G460" s="8">
        <v>151.669409</v>
      </c>
    </row>
    <row r="461" spans="1:7" ht="12.75">
      <c r="A461" s="5" t="s">
        <v>66</v>
      </c>
      <c r="B461" s="6" t="s">
        <v>550</v>
      </c>
      <c r="C461" s="5" t="s">
        <v>522</v>
      </c>
      <c r="D461" s="7">
        <v>116</v>
      </c>
      <c r="E461" s="8">
        <v>179.30391600000004</v>
      </c>
      <c r="F461" s="8">
        <v>4.26</v>
      </c>
      <c r="G461" s="8">
        <v>183.563916</v>
      </c>
    </row>
    <row r="462" spans="1:7" ht="12.75">
      <c r="A462" s="5" t="s">
        <v>68</v>
      </c>
      <c r="B462" s="6" t="s">
        <v>551</v>
      </c>
      <c r="C462" s="5" t="s">
        <v>522</v>
      </c>
      <c r="D462" s="7">
        <v>116</v>
      </c>
      <c r="E462" s="8">
        <v>141.107672</v>
      </c>
      <c r="F462" s="8">
        <v>4.26</v>
      </c>
      <c r="G462" s="8">
        <v>145.367672</v>
      </c>
    </row>
    <row r="463" spans="1:7" ht="12.75">
      <c r="A463" s="5" t="s">
        <v>70</v>
      </c>
      <c r="B463" s="6" t="s">
        <v>552</v>
      </c>
      <c r="C463" s="5" t="s">
        <v>519</v>
      </c>
      <c r="D463" s="7">
        <v>116</v>
      </c>
      <c r="E463" s="8">
        <v>199.75241</v>
      </c>
      <c r="F463" s="8">
        <v>4.26</v>
      </c>
      <c r="G463" s="8">
        <v>204.01241</v>
      </c>
    </row>
    <row r="464" spans="1:7" ht="12.75">
      <c r="A464" s="5" t="s">
        <v>72</v>
      </c>
      <c r="B464" s="6" t="s">
        <v>553</v>
      </c>
      <c r="C464" s="5" t="s">
        <v>519</v>
      </c>
      <c r="D464" s="7">
        <v>116</v>
      </c>
      <c r="E464" s="8">
        <v>175.18348000000003</v>
      </c>
      <c r="F464" s="8">
        <v>4.26</v>
      </c>
      <c r="G464" s="8">
        <v>179.44348</v>
      </c>
    </row>
    <row r="465" spans="1:7" ht="12.75">
      <c r="A465" s="5" t="s">
        <v>74</v>
      </c>
      <c r="B465" s="6" t="s">
        <v>554</v>
      </c>
      <c r="C465" s="5" t="s">
        <v>522</v>
      </c>
      <c r="D465" s="7">
        <v>116</v>
      </c>
      <c r="E465" s="8">
        <v>89.793524</v>
      </c>
      <c r="F465" s="8">
        <v>4.26</v>
      </c>
      <c r="G465" s="8">
        <v>94.053524</v>
      </c>
    </row>
    <row r="466" spans="1:7" ht="12.75">
      <c r="A466" s="5" t="s">
        <v>76</v>
      </c>
      <c r="B466" s="6" t="s">
        <v>555</v>
      </c>
      <c r="C466" s="5" t="s">
        <v>522</v>
      </c>
      <c r="D466" s="7">
        <v>116</v>
      </c>
      <c r="E466" s="8">
        <v>181.23301800000002</v>
      </c>
      <c r="F466" s="8">
        <v>4.26</v>
      </c>
      <c r="G466" s="8">
        <v>185.493018</v>
      </c>
    </row>
    <row r="467" spans="1:7" ht="12.75">
      <c r="A467" s="5" t="s">
        <v>5</v>
      </c>
      <c r="B467" s="6" t="s">
        <v>556</v>
      </c>
      <c r="C467" s="5" t="s">
        <v>557</v>
      </c>
      <c r="D467" s="7">
        <v>116</v>
      </c>
      <c r="E467" s="8">
        <v>180.20416300000002</v>
      </c>
      <c r="F467" s="8">
        <v>4.26</v>
      </c>
      <c r="G467" s="8">
        <v>184.46416299999999</v>
      </c>
    </row>
    <row r="468" spans="1:7" ht="12.75">
      <c r="A468" s="5" t="s">
        <v>8</v>
      </c>
      <c r="B468" s="6" t="s">
        <v>558</v>
      </c>
      <c r="C468" s="5" t="s">
        <v>557</v>
      </c>
      <c r="D468" s="7">
        <v>54</v>
      </c>
      <c r="E468" s="8">
        <v>122.993507</v>
      </c>
      <c r="F468" s="8">
        <v>4.26</v>
      </c>
      <c r="G468" s="8">
        <v>127.253507</v>
      </c>
    </row>
    <row r="469" spans="1:7" ht="12.75">
      <c r="A469" s="5" t="s">
        <v>10</v>
      </c>
      <c r="B469" s="6" t="s">
        <v>559</v>
      </c>
      <c r="C469" s="5" t="s">
        <v>560</v>
      </c>
      <c r="D469" s="7">
        <v>56</v>
      </c>
      <c r="E469" s="8">
        <v>106.933616</v>
      </c>
      <c r="F469" s="8">
        <v>4.26</v>
      </c>
      <c r="G469" s="8">
        <v>111.19361599999999</v>
      </c>
    </row>
    <row r="470" spans="1:7" ht="12.75">
      <c r="A470" s="5" t="s">
        <v>12</v>
      </c>
      <c r="B470" s="6" t="s">
        <v>561</v>
      </c>
      <c r="C470" s="5" t="s">
        <v>560</v>
      </c>
      <c r="D470" s="7">
        <v>116</v>
      </c>
      <c r="E470" s="8">
        <v>178.684546</v>
      </c>
      <c r="F470" s="8">
        <v>4.26</v>
      </c>
      <c r="G470" s="8">
        <v>182.944546</v>
      </c>
    </row>
    <row r="471" spans="1:7" ht="12.75">
      <c r="A471" s="5" t="s">
        <v>14</v>
      </c>
      <c r="B471" s="6" t="s">
        <v>562</v>
      </c>
      <c r="C471" s="5" t="s">
        <v>557</v>
      </c>
      <c r="D471" s="7">
        <v>116</v>
      </c>
      <c r="E471" s="8">
        <v>189.978286</v>
      </c>
      <c r="F471" s="8">
        <v>4.26</v>
      </c>
      <c r="G471" s="8">
        <v>194.23828600000002</v>
      </c>
    </row>
    <row r="472" spans="1:7" ht="12.75">
      <c r="A472" s="5" t="s">
        <v>16</v>
      </c>
      <c r="B472" s="6" t="s">
        <v>563</v>
      </c>
      <c r="C472" s="5" t="s">
        <v>557</v>
      </c>
      <c r="D472" s="7">
        <v>116</v>
      </c>
      <c r="E472" s="8">
        <v>158.984027</v>
      </c>
      <c r="F472" s="8">
        <v>4.26</v>
      </c>
      <c r="G472" s="8">
        <v>163.244027</v>
      </c>
    </row>
    <row r="473" spans="1:7" ht="12.75">
      <c r="A473" s="5" t="s">
        <v>18</v>
      </c>
      <c r="B473" s="6" t="s">
        <v>564</v>
      </c>
      <c r="C473" s="5" t="s">
        <v>560</v>
      </c>
      <c r="D473" s="7">
        <v>116</v>
      </c>
      <c r="E473" s="8">
        <v>100.853717</v>
      </c>
      <c r="F473" s="8">
        <v>4.26</v>
      </c>
      <c r="G473" s="8">
        <v>105.113717</v>
      </c>
    </row>
    <row r="474" spans="1:7" ht="12.75">
      <c r="A474" s="5" t="s">
        <v>20</v>
      </c>
      <c r="B474" s="6" t="s">
        <v>565</v>
      </c>
      <c r="C474" s="5" t="s">
        <v>560</v>
      </c>
      <c r="D474" s="7">
        <v>116</v>
      </c>
      <c r="E474" s="8">
        <v>90.43655799999999</v>
      </c>
      <c r="F474" s="8">
        <v>4.26</v>
      </c>
      <c r="G474" s="8">
        <v>94.69655800000001</v>
      </c>
    </row>
    <row r="475" spans="1:7" ht="12.75">
      <c r="A475" s="5" t="s">
        <v>22</v>
      </c>
      <c r="B475" s="6" t="s">
        <v>566</v>
      </c>
      <c r="C475" s="5" t="s">
        <v>557</v>
      </c>
      <c r="D475" s="7">
        <v>116</v>
      </c>
      <c r="E475" s="8">
        <v>173.773821</v>
      </c>
      <c r="F475" s="8">
        <v>4.26</v>
      </c>
      <c r="G475" s="8">
        <v>178.033821</v>
      </c>
    </row>
    <row r="476" spans="1:7" ht="12.75">
      <c r="A476" s="5" t="s">
        <v>24</v>
      </c>
      <c r="B476" s="6" t="s">
        <v>567</v>
      </c>
      <c r="C476" s="5" t="s">
        <v>557</v>
      </c>
      <c r="D476" s="7">
        <v>116</v>
      </c>
      <c r="E476" s="8">
        <v>170.172827</v>
      </c>
      <c r="F476" s="8">
        <v>4.26</v>
      </c>
      <c r="G476" s="8">
        <v>174.432827</v>
      </c>
    </row>
    <row r="477" spans="1:7" ht="12.75">
      <c r="A477" s="5" t="s">
        <v>26</v>
      </c>
      <c r="B477" s="6" t="s">
        <v>568</v>
      </c>
      <c r="C477" s="5" t="s">
        <v>560</v>
      </c>
      <c r="D477" s="7">
        <v>116</v>
      </c>
      <c r="E477" s="8">
        <v>149.595726</v>
      </c>
      <c r="F477" s="8">
        <v>4.26</v>
      </c>
      <c r="G477" s="8">
        <v>153.855726</v>
      </c>
    </row>
    <row r="478" spans="1:7" ht="12.75">
      <c r="A478" s="5" t="s">
        <v>28</v>
      </c>
      <c r="B478" s="6" t="s">
        <v>569</v>
      </c>
      <c r="C478" s="5" t="s">
        <v>560</v>
      </c>
      <c r="D478" s="7">
        <v>116</v>
      </c>
      <c r="E478" s="8">
        <v>146.894981</v>
      </c>
      <c r="F478" s="8">
        <v>4.26</v>
      </c>
      <c r="G478" s="8">
        <v>151.154981</v>
      </c>
    </row>
    <row r="479" spans="1:7" ht="12.75">
      <c r="A479" s="5" t="s">
        <v>30</v>
      </c>
      <c r="B479" s="6" t="s">
        <v>570</v>
      </c>
      <c r="C479" s="5" t="s">
        <v>557</v>
      </c>
      <c r="D479" s="7">
        <v>116</v>
      </c>
      <c r="E479" s="8">
        <v>165.92880000000002</v>
      </c>
      <c r="F479" s="8">
        <v>4.26</v>
      </c>
      <c r="G479" s="8">
        <v>170.18880000000001</v>
      </c>
    </row>
    <row r="480" spans="1:7" ht="12.75">
      <c r="A480" s="5" t="s">
        <v>32</v>
      </c>
      <c r="B480" s="6" t="s">
        <v>571</v>
      </c>
      <c r="C480" s="5" t="s">
        <v>557</v>
      </c>
      <c r="D480" s="7">
        <v>116</v>
      </c>
      <c r="E480" s="8">
        <v>129.404445</v>
      </c>
      <c r="F480" s="8">
        <v>4.26</v>
      </c>
      <c r="G480" s="8">
        <v>133.664445</v>
      </c>
    </row>
    <row r="481" spans="1:7" ht="12.75">
      <c r="A481" s="5" t="s">
        <v>34</v>
      </c>
      <c r="B481" s="6" t="s">
        <v>572</v>
      </c>
      <c r="C481" s="5" t="s">
        <v>560</v>
      </c>
      <c r="D481" s="7">
        <v>116</v>
      </c>
      <c r="E481" s="8">
        <v>131.59076199999998</v>
      </c>
      <c r="F481" s="8">
        <v>4.26</v>
      </c>
      <c r="G481" s="8">
        <v>135.850762</v>
      </c>
    </row>
    <row r="482" spans="1:7" ht="12.75">
      <c r="A482" s="5" t="s">
        <v>36</v>
      </c>
      <c r="B482" s="6" t="s">
        <v>573</v>
      </c>
      <c r="C482" s="5" t="s">
        <v>560</v>
      </c>
      <c r="D482" s="7">
        <v>116</v>
      </c>
      <c r="E482" s="8">
        <v>132.491009</v>
      </c>
      <c r="F482" s="8">
        <v>4.26</v>
      </c>
      <c r="G482" s="8">
        <v>136.751009</v>
      </c>
    </row>
    <row r="483" spans="1:7" ht="12.75">
      <c r="A483" s="5" t="s">
        <v>38</v>
      </c>
      <c r="B483" s="6" t="s">
        <v>454</v>
      </c>
      <c r="C483" s="5" t="s">
        <v>557</v>
      </c>
      <c r="D483" s="7">
        <v>116</v>
      </c>
      <c r="E483" s="8">
        <v>143.107508</v>
      </c>
      <c r="F483" s="8">
        <v>4.26</v>
      </c>
      <c r="G483" s="8">
        <v>147.367508</v>
      </c>
    </row>
    <row r="484" spans="1:7" ht="12.75">
      <c r="A484" s="5" t="s">
        <v>40</v>
      </c>
      <c r="B484" s="6" t="s">
        <v>574</v>
      </c>
      <c r="C484" s="5" t="s">
        <v>557</v>
      </c>
      <c r="D484" s="7">
        <v>116</v>
      </c>
      <c r="E484" s="8">
        <v>177.374812</v>
      </c>
      <c r="F484" s="8">
        <v>4.26</v>
      </c>
      <c r="G484" s="8">
        <v>181.634812</v>
      </c>
    </row>
    <row r="485" spans="1:7" ht="12.75">
      <c r="A485" s="5" t="s">
        <v>42</v>
      </c>
      <c r="B485" s="6" t="s">
        <v>575</v>
      </c>
      <c r="C485" s="5" t="s">
        <v>560</v>
      </c>
      <c r="D485" s="7">
        <v>116</v>
      </c>
      <c r="E485" s="8">
        <v>81.94850500000001</v>
      </c>
      <c r="F485" s="8">
        <v>4.26</v>
      </c>
      <c r="G485" s="8">
        <v>86.208505</v>
      </c>
    </row>
    <row r="486" spans="1:7" ht="12.75">
      <c r="A486" s="5" t="s">
        <v>44</v>
      </c>
      <c r="B486" s="6" t="s">
        <v>576</v>
      </c>
      <c r="C486" s="5" t="s">
        <v>560</v>
      </c>
      <c r="D486" s="7">
        <v>116</v>
      </c>
      <c r="E486" s="8">
        <v>185.091227</v>
      </c>
      <c r="F486" s="8">
        <v>4.26</v>
      </c>
      <c r="G486" s="8">
        <v>189.351227</v>
      </c>
    </row>
    <row r="487" spans="1:7" ht="12.75">
      <c r="A487" s="5" t="s">
        <v>46</v>
      </c>
      <c r="B487" s="6" t="s">
        <v>577</v>
      </c>
      <c r="C487" s="5" t="s">
        <v>557</v>
      </c>
      <c r="D487" s="7">
        <v>116</v>
      </c>
      <c r="E487" s="8">
        <v>162.842234</v>
      </c>
      <c r="F487" s="8">
        <v>4.26</v>
      </c>
      <c r="G487" s="8">
        <v>167.10223400000004</v>
      </c>
    </row>
    <row r="488" spans="1:7" ht="12.75">
      <c r="A488" s="5" t="s">
        <v>48</v>
      </c>
      <c r="B488" s="6" t="s">
        <v>578</v>
      </c>
      <c r="C488" s="5" t="s">
        <v>557</v>
      </c>
      <c r="D488" s="7">
        <v>116</v>
      </c>
      <c r="E488" s="8">
        <v>157.183531</v>
      </c>
      <c r="F488" s="8">
        <v>4.26</v>
      </c>
      <c r="G488" s="8">
        <v>161.443531</v>
      </c>
    </row>
    <row r="489" spans="1:7" ht="12.75">
      <c r="A489" s="5" t="s">
        <v>50</v>
      </c>
      <c r="B489" s="6" t="s">
        <v>579</v>
      </c>
      <c r="C489" s="5" t="s">
        <v>560</v>
      </c>
      <c r="D489" s="7">
        <v>116</v>
      </c>
      <c r="E489" s="8">
        <v>66.644285</v>
      </c>
      <c r="F489" s="8">
        <v>4.26</v>
      </c>
      <c r="G489" s="8">
        <v>70.904285</v>
      </c>
    </row>
    <row r="490" spans="1:7" ht="12.75">
      <c r="A490" s="5" t="s">
        <v>52</v>
      </c>
      <c r="B490" s="6" t="s">
        <v>580</v>
      </c>
      <c r="C490" s="5" t="s">
        <v>560</v>
      </c>
      <c r="D490" s="7">
        <v>116</v>
      </c>
      <c r="E490" s="8">
        <v>177.374812</v>
      </c>
      <c r="F490" s="8">
        <v>4.26</v>
      </c>
      <c r="G490" s="8">
        <v>181.634812</v>
      </c>
    </row>
    <row r="491" spans="1:7" ht="12.75">
      <c r="A491" s="5" t="s">
        <v>54</v>
      </c>
      <c r="B491" s="6" t="s">
        <v>581</v>
      </c>
      <c r="C491" s="5" t="s">
        <v>557</v>
      </c>
      <c r="D491" s="7">
        <v>116</v>
      </c>
      <c r="E491" s="8">
        <v>174.54546</v>
      </c>
      <c r="F491" s="8">
        <v>4.26</v>
      </c>
      <c r="G491" s="8">
        <v>178.80545999999998</v>
      </c>
    </row>
    <row r="492" spans="1:7" ht="12.75">
      <c r="A492" s="5" t="s">
        <v>56</v>
      </c>
      <c r="B492" s="6" t="s">
        <v>582</v>
      </c>
      <c r="C492" s="5" t="s">
        <v>557</v>
      </c>
      <c r="D492" s="7">
        <v>116</v>
      </c>
      <c r="E492" s="8">
        <v>199.36659</v>
      </c>
      <c r="F492" s="8">
        <v>4.26</v>
      </c>
      <c r="G492" s="8">
        <v>203.62659</v>
      </c>
    </row>
    <row r="493" spans="1:7" ht="12.75">
      <c r="A493" s="5" t="s">
        <v>58</v>
      </c>
      <c r="B493" s="6" t="s">
        <v>583</v>
      </c>
      <c r="C493" s="5" t="s">
        <v>560</v>
      </c>
      <c r="D493" s="7">
        <v>116</v>
      </c>
      <c r="E493" s="8">
        <v>162.842234</v>
      </c>
      <c r="F493" s="8">
        <v>4.26</v>
      </c>
      <c r="G493" s="8">
        <v>167.10223400000004</v>
      </c>
    </row>
    <row r="494" spans="1:7" ht="12.75">
      <c r="A494" s="5" t="s">
        <v>60</v>
      </c>
      <c r="B494" s="6" t="s">
        <v>584</v>
      </c>
      <c r="C494" s="5" t="s">
        <v>560</v>
      </c>
      <c r="D494" s="7">
        <v>116</v>
      </c>
      <c r="E494" s="8">
        <v>95.68732</v>
      </c>
      <c r="F494" s="8">
        <v>4.26</v>
      </c>
      <c r="G494" s="8">
        <v>99.94732</v>
      </c>
    </row>
    <row r="495" spans="1:7" ht="12.75">
      <c r="A495" s="5" t="s">
        <v>62</v>
      </c>
      <c r="B495" s="6" t="s">
        <v>585</v>
      </c>
      <c r="C495" s="5" t="s">
        <v>557</v>
      </c>
      <c r="D495" s="7">
        <v>116</v>
      </c>
      <c r="E495" s="8">
        <v>220.586725</v>
      </c>
      <c r="F495" s="8">
        <v>4.26</v>
      </c>
      <c r="G495" s="8">
        <v>224.84672500000002</v>
      </c>
    </row>
    <row r="496" spans="1:7" ht="12.75">
      <c r="A496" s="5" t="s">
        <v>64</v>
      </c>
      <c r="B496" s="6" t="s">
        <v>586</v>
      </c>
      <c r="C496" s="5" t="s">
        <v>557</v>
      </c>
      <c r="D496" s="7">
        <v>116</v>
      </c>
      <c r="E496" s="8">
        <v>183.162122</v>
      </c>
      <c r="F496" s="8">
        <v>4.26</v>
      </c>
      <c r="G496" s="8">
        <v>187.42212200000003</v>
      </c>
    </row>
    <row r="497" spans="1:7" ht="12.75">
      <c r="A497" s="5" t="s">
        <v>66</v>
      </c>
      <c r="B497" s="6" t="s">
        <v>587</v>
      </c>
      <c r="C497" s="5" t="s">
        <v>560</v>
      </c>
      <c r="D497" s="7">
        <v>116</v>
      </c>
      <c r="E497" s="8">
        <v>98.28157999999999</v>
      </c>
      <c r="F497" s="8">
        <v>4.26</v>
      </c>
      <c r="G497" s="8">
        <v>102.54158</v>
      </c>
    </row>
    <row r="498" spans="1:7" ht="12.75">
      <c r="A498" s="5" t="s">
        <v>68</v>
      </c>
      <c r="B498" s="6" t="s">
        <v>588</v>
      </c>
      <c r="C498" s="5" t="s">
        <v>560</v>
      </c>
      <c r="D498" s="7">
        <v>116</v>
      </c>
      <c r="E498" s="8">
        <v>165.41437200000001</v>
      </c>
      <c r="F498" s="8">
        <v>4.26</v>
      </c>
      <c r="G498" s="8">
        <v>169.674372</v>
      </c>
    </row>
    <row r="499" spans="1:7" ht="12.75">
      <c r="A499" s="5" t="s">
        <v>70</v>
      </c>
      <c r="B499" s="6" t="s">
        <v>589</v>
      </c>
      <c r="C499" s="5" t="s">
        <v>557</v>
      </c>
      <c r="D499" s="7">
        <v>116</v>
      </c>
      <c r="E499" s="8">
        <v>145.866126</v>
      </c>
      <c r="F499" s="8">
        <v>4.26</v>
      </c>
      <c r="G499" s="8">
        <v>150.126126</v>
      </c>
    </row>
    <row r="500" spans="1:7" ht="12.75">
      <c r="A500" s="5" t="s">
        <v>72</v>
      </c>
      <c r="B500" s="6" t="s">
        <v>590</v>
      </c>
      <c r="C500" s="5" t="s">
        <v>557</v>
      </c>
      <c r="D500" s="7">
        <v>116</v>
      </c>
      <c r="E500" s="8">
        <v>200.781265</v>
      </c>
      <c r="F500" s="8">
        <v>4.26</v>
      </c>
      <c r="G500" s="8">
        <v>205.04126500000004</v>
      </c>
    </row>
    <row r="501" spans="1:7" ht="12.75">
      <c r="A501" s="5" t="s">
        <v>74</v>
      </c>
      <c r="B501" s="6" t="s">
        <v>591</v>
      </c>
      <c r="C501" s="5" t="s">
        <v>560</v>
      </c>
      <c r="D501" s="7">
        <v>116</v>
      </c>
      <c r="E501" s="8">
        <v>152.939505</v>
      </c>
      <c r="F501" s="8">
        <v>4.26</v>
      </c>
      <c r="G501" s="8">
        <v>157.199505</v>
      </c>
    </row>
    <row r="502" spans="1:7" ht="12.75">
      <c r="A502" s="5" t="s">
        <v>76</v>
      </c>
      <c r="B502" s="6" t="s">
        <v>592</v>
      </c>
      <c r="C502" s="5" t="s">
        <v>560</v>
      </c>
      <c r="D502" s="7">
        <v>116</v>
      </c>
      <c r="E502" s="8">
        <v>220.072298</v>
      </c>
      <c r="F502" s="8">
        <v>4.26</v>
      </c>
      <c r="G502" s="8">
        <v>224.332298</v>
      </c>
    </row>
    <row r="503" spans="1:7" ht="12.75">
      <c r="A503" s="5" t="s">
        <v>5</v>
      </c>
      <c r="B503" s="6" t="s">
        <v>593</v>
      </c>
      <c r="C503" s="5" t="s">
        <v>594</v>
      </c>
      <c r="D503" s="7">
        <v>95</v>
      </c>
      <c r="E503" s="8">
        <v>146.470099</v>
      </c>
      <c r="F503" s="8">
        <v>4.26</v>
      </c>
      <c r="G503" s="8">
        <v>150.730099</v>
      </c>
    </row>
    <row r="504" spans="1:7" ht="12.75">
      <c r="A504" s="5" t="s">
        <v>8</v>
      </c>
      <c r="B504" s="6" t="s">
        <v>595</v>
      </c>
      <c r="C504" s="5" t="s">
        <v>594</v>
      </c>
      <c r="D504" s="7">
        <v>56</v>
      </c>
      <c r="E504" s="8">
        <v>86.74233500000001</v>
      </c>
      <c r="F504" s="8">
        <v>4.26</v>
      </c>
      <c r="G504" s="8">
        <v>91.002335</v>
      </c>
    </row>
    <row r="505" spans="1:7" ht="12.75">
      <c r="A505" s="5" t="s">
        <v>10</v>
      </c>
      <c r="B505" s="6" t="s">
        <v>596</v>
      </c>
      <c r="C505" s="5" t="s">
        <v>594</v>
      </c>
      <c r="D505" s="7">
        <v>95</v>
      </c>
      <c r="E505" s="8">
        <v>174.635007</v>
      </c>
      <c r="F505" s="8">
        <v>4.26</v>
      </c>
      <c r="G505" s="8">
        <v>178.89500700000002</v>
      </c>
    </row>
    <row r="506" spans="1:7" ht="12.75">
      <c r="A506" s="5" t="s">
        <v>12</v>
      </c>
      <c r="B506" s="6" t="s">
        <v>597</v>
      </c>
      <c r="C506" s="5" t="s">
        <v>594</v>
      </c>
      <c r="D506" s="7">
        <v>56</v>
      </c>
      <c r="E506" s="8">
        <v>62.04981300000001</v>
      </c>
      <c r="F506" s="8">
        <v>4.26</v>
      </c>
      <c r="G506" s="8">
        <v>66.30981299999999</v>
      </c>
    </row>
    <row r="507" spans="1:7" ht="12.75">
      <c r="A507" s="5" t="s">
        <v>14</v>
      </c>
      <c r="B507" s="6" t="s">
        <v>598</v>
      </c>
      <c r="C507" s="5" t="s">
        <v>594</v>
      </c>
      <c r="D507" s="7">
        <v>56</v>
      </c>
      <c r="E507" s="8">
        <v>91.758002</v>
      </c>
      <c r="F507" s="8">
        <v>4.26</v>
      </c>
      <c r="G507" s="8">
        <v>96.018002</v>
      </c>
    </row>
    <row r="508" spans="1:7" ht="12.75">
      <c r="A508" s="5" t="s">
        <v>16</v>
      </c>
      <c r="B508" s="6" t="s">
        <v>599</v>
      </c>
      <c r="C508" s="5" t="s">
        <v>594</v>
      </c>
      <c r="D508" s="7">
        <v>95</v>
      </c>
      <c r="E508" s="8">
        <v>113.932557</v>
      </c>
      <c r="F508" s="8">
        <v>4.26</v>
      </c>
      <c r="G508" s="8">
        <v>118.192557</v>
      </c>
    </row>
    <row r="509" spans="1:7" ht="12.75">
      <c r="A509" s="5" t="s">
        <v>18</v>
      </c>
      <c r="B509" s="6" t="s">
        <v>302</v>
      </c>
      <c r="C509" s="5" t="s">
        <v>594</v>
      </c>
      <c r="D509" s="7">
        <v>56</v>
      </c>
      <c r="E509" s="8">
        <v>46.102559</v>
      </c>
      <c r="F509" s="8">
        <v>4.26</v>
      </c>
      <c r="G509" s="8">
        <v>50.362559000000005</v>
      </c>
    </row>
    <row r="510" spans="1:7" ht="12.75">
      <c r="A510" s="5" t="s">
        <v>20</v>
      </c>
      <c r="B510" s="6" t="s">
        <v>600</v>
      </c>
      <c r="C510" s="5" t="s">
        <v>594</v>
      </c>
      <c r="D510" s="7">
        <v>56</v>
      </c>
      <c r="E510" s="8">
        <v>51.504048999999995</v>
      </c>
      <c r="F510" s="8">
        <v>4.26</v>
      </c>
      <c r="G510" s="8">
        <v>55.764049</v>
      </c>
    </row>
    <row r="511" spans="1:7" ht="12.75">
      <c r="A511" s="5" t="s">
        <v>22</v>
      </c>
      <c r="B511" s="6" t="s">
        <v>601</v>
      </c>
      <c r="C511" s="5" t="s">
        <v>594</v>
      </c>
      <c r="D511" s="7">
        <v>95</v>
      </c>
      <c r="E511" s="8">
        <v>108.659674</v>
      </c>
      <c r="F511" s="8">
        <v>4.26</v>
      </c>
      <c r="G511" s="8">
        <v>112.919674</v>
      </c>
    </row>
    <row r="512" spans="1:7" ht="12.75">
      <c r="A512" s="5" t="s">
        <v>24</v>
      </c>
      <c r="B512" s="6" t="s">
        <v>602</v>
      </c>
      <c r="C512" s="5" t="s">
        <v>594</v>
      </c>
      <c r="D512" s="7">
        <v>56</v>
      </c>
      <c r="E512" s="8">
        <v>46.359773</v>
      </c>
      <c r="F512" s="8">
        <v>4.26</v>
      </c>
      <c r="G512" s="8">
        <v>50.619772999999995</v>
      </c>
    </row>
    <row r="513" spans="1:7" ht="12.75">
      <c r="A513" s="5" t="s">
        <v>26</v>
      </c>
      <c r="B513" s="6" t="s">
        <v>603</v>
      </c>
      <c r="C513" s="5" t="s">
        <v>594</v>
      </c>
      <c r="D513" s="7">
        <v>56</v>
      </c>
      <c r="E513" s="8">
        <v>92.986328</v>
      </c>
      <c r="F513" s="8">
        <v>4.26</v>
      </c>
      <c r="G513" s="8">
        <v>97.24632799999999</v>
      </c>
    </row>
    <row r="514" spans="1:7" ht="12.75">
      <c r="A514" s="5" t="s">
        <v>28</v>
      </c>
      <c r="B514" s="6" t="s">
        <v>604</v>
      </c>
      <c r="C514" s="5" t="s">
        <v>594</v>
      </c>
      <c r="D514" s="7">
        <v>95</v>
      </c>
      <c r="E514" s="8">
        <v>114.446984</v>
      </c>
      <c r="F514" s="8">
        <v>4.26</v>
      </c>
      <c r="G514" s="8">
        <v>118.70698400000002</v>
      </c>
    </row>
    <row r="515" spans="1:7" ht="12.75">
      <c r="A515" s="5" t="s">
        <v>30</v>
      </c>
      <c r="B515" s="6" t="s">
        <v>605</v>
      </c>
      <c r="C515" s="5" t="s">
        <v>594</v>
      </c>
      <c r="D515" s="7">
        <v>56</v>
      </c>
      <c r="E515" s="8">
        <v>105.00451200000002</v>
      </c>
      <c r="F515" s="8">
        <v>4.26</v>
      </c>
      <c r="G515" s="8">
        <v>109.264512</v>
      </c>
    </row>
    <row r="516" spans="1:7" ht="12.75">
      <c r="A516" s="5" t="s">
        <v>32</v>
      </c>
      <c r="B516" s="6" t="s">
        <v>606</v>
      </c>
      <c r="C516" s="5" t="s">
        <v>594</v>
      </c>
      <c r="D516" s="7">
        <v>56</v>
      </c>
      <c r="E516" s="8">
        <v>80.569204</v>
      </c>
      <c r="F516" s="8">
        <v>4.26</v>
      </c>
      <c r="G516" s="8">
        <v>84.82920399999999</v>
      </c>
    </row>
    <row r="517" spans="1:7" ht="12.75">
      <c r="A517" s="5" t="s">
        <v>34</v>
      </c>
      <c r="B517" s="6" t="s">
        <v>607</v>
      </c>
      <c r="C517" s="5" t="s">
        <v>594</v>
      </c>
      <c r="D517" s="7">
        <v>95</v>
      </c>
      <c r="E517" s="8">
        <v>107.11639300000002</v>
      </c>
      <c r="F517" s="8">
        <v>4.26</v>
      </c>
      <c r="G517" s="8">
        <v>111.37639300000001</v>
      </c>
    </row>
    <row r="518" spans="1:7" ht="12.75">
      <c r="A518" s="5" t="s">
        <v>36</v>
      </c>
      <c r="B518" s="6" t="s">
        <v>608</v>
      </c>
      <c r="C518" s="5" t="s">
        <v>594</v>
      </c>
      <c r="D518" s="7">
        <v>56</v>
      </c>
      <c r="E518" s="8">
        <v>59.220461</v>
      </c>
      <c r="F518" s="8">
        <v>4.26</v>
      </c>
      <c r="G518" s="8">
        <v>63.480461</v>
      </c>
    </row>
    <row r="519" spans="1:7" ht="12.75">
      <c r="A519" s="5" t="s">
        <v>38</v>
      </c>
      <c r="B519" s="6" t="s">
        <v>609</v>
      </c>
      <c r="C519" s="5" t="s">
        <v>594</v>
      </c>
      <c r="D519" s="7">
        <v>56</v>
      </c>
      <c r="E519" s="8">
        <v>55.105041</v>
      </c>
      <c r="F519" s="8">
        <v>4.26</v>
      </c>
      <c r="G519" s="8">
        <v>59.365041000000005</v>
      </c>
    </row>
    <row r="520" spans="1:7" ht="12.75">
      <c r="A520" s="5" t="s">
        <v>40</v>
      </c>
      <c r="B520" s="6" t="s">
        <v>610</v>
      </c>
      <c r="C520" s="5" t="s">
        <v>594</v>
      </c>
      <c r="D520" s="7">
        <v>95</v>
      </c>
      <c r="E520" s="8">
        <v>83.581333</v>
      </c>
      <c r="F520" s="8">
        <v>4.26</v>
      </c>
      <c r="G520" s="8">
        <v>87.84133299999999</v>
      </c>
    </row>
    <row r="521" spans="1:7" ht="12.75">
      <c r="A521" s="5" t="s">
        <v>42</v>
      </c>
      <c r="B521" s="6" t="s">
        <v>611</v>
      </c>
      <c r="C521" s="5" t="s">
        <v>594</v>
      </c>
      <c r="D521" s="7">
        <v>56</v>
      </c>
      <c r="E521" s="8">
        <v>65.65080499999999</v>
      </c>
      <c r="F521" s="8">
        <v>4.26</v>
      </c>
      <c r="G521" s="8">
        <v>69.910805</v>
      </c>
    </row>
    <row r="522" spans="1:7" ht="12.75">
      <c r="A522" s="5" t="s">
        <v>44</v>
      </c>
      <c r="B522" s="6" t="s">
        <v>612</v>
      </c>
      <c r="C522" s="5" t="s">
        <v>594</v>
      </c>
      <c r="D522" s="7">
        <v>56</v>
      </c>
      <c r="E522" s="8">
        <v>72.338364</v>
      </c>
      <c r="F522" s="8">
        <v>4.26</v>
      </c>
      <c r="G522" s="8">
        <v>76.59836399999999</v>
      </c>
    </row>
    <row r="523" spans="1:7" ht="12.75">
      <c r="A523" s="5" t="s">
        <v>46</v>
      </c>
      <c r="B523" s="6" t="s">
        <v>613</v>
      </c>
      <c r="C523" s="5" t="s">
        <v>594</v>
      </c>
      <c r="D523" s="7">
        <v>95</v>
      </c>
      <c r="E523" s="8">
        <v>139.525327</v>
      </c>
      <c r="F523" s="8">
        <v>4.26</v>
      </c>
      <c r="G523" s="8">
        <v>143.785327</v>
      </c>
    </row>
    <row r="524" spans="1:7" ht="12.75">
      <c r="A524" s="5" t="s">
        <v>48</v>
      </c>
      <c r="B524" s="6" t="s">
        <v>614</v>
      </c>
      <c r="C524" s="5" t="s">
        <v>594</v>
      </c>
      <c r="D524" s="7">
        <v>56</v>
      </c>
      <c r="E524" s="8">
        <v>28.354809</v>
      </c>
      <c r="F524" s="8">
        <v>4.26</v>
      </c>
      <c r="G524" s="8">
        <v>32.614809</v>
      </c>
    </row>
    <row r="525" spans="1:7" ht="12.75">
      <c r="A525" s="5" t="s">
        <v>50</v>
      </c>
      <c r="B525" s="6" t="s">
        <v>615</v>
      </c>
      <c r="C525" s="5" t="s">
        <v>594</v>
      </c>
      <c r="D525" s="7">
        <v>56</v>
      </c>
      <c r="E525" s="8">
        <v>70.280654</v>
      </c>
      <c r="F525" s="8">
        <v>4.26</v>
      </c>
      <c r="G525" s="8">
        <v>74.540654</v>
      </c>
    </row>
    <row r="526" spans="1:7" ht="12.75">
      <c r="A526" s="5" t="s">
        <v>52</v>
      </c>
      <c r="B526" s="6" t="s">
        <v>616</v>
      </c>
      <c r="C526" s="5" t="s">
        <v>594</v>
      </c>
      <c r="D526" s="7">
        <v>95</v>
      </c>
      <c r="E526" s="8">
        <v>149.556664</v>
      </c>
      <c r="F526" s="8">
        <v>4.26</v>
      </c>
      <c r="G526" s="8">
        <v>153.816664</v>
      </c>
    </row>
    <row r="527" spans="1:7" ht="12.75">
      <c r="A527" s="5" t="s">
        <v>54</v>
      </c>
      <c r="B527" s="6" t="s">
        <v>617</v>
      </c>
      <c r="C527" s="5" t="s">
        <v>594</v>
      </c>
      <c r="D527" s="7">
        <v>58</v>
      </c>
      <c r="E527" s="8">
        <v>50.876983</v>
      </c>
      <c r="F527" s="8">
        <v>4.26</v>
      </c>
      <c r="G527" s="8">
        <v>55.136983</v>
      </c>
    </row>
    <row r="528" spans="1:7" ht="12.75">
      <c r="A528" s="5" t="s">
        <v>56</v>
      </c>
      <c r="B528" s="6" t="s">
        <v>618</v>
      </c>
      <c r="C528" s="5" t="s">
        <v>594</v>
      </c>
      <c r="D528" s="7">
        <v>56</v>
      </c>
      <c r="E528" s="8">
        <v>122.495048</v>
      </c>
      <c r="F528" s="8">
        <v>4.26</v>
      </c>
      <c r="G528" s="8">
        <v>126.755048</v>
      </c>
    </row>
    <row r="529" spans="1:7" ht="12.75">
      <c r="A529" s="5" t="s">
        <v>58</v>
      </c>
      <c r="B529" s="6" t="s">
        <v>619</v>
      </c>
      <c r="C529" s="5" t="s">
        <v>594</v>
      </c>
      <c r="D529" s="7">
        <v>95</v>
      </c>
      <c r="E529" s="8">
        <v>172.577296</v>
      </c>
      <c r="F529" s="8">
        <v>4.26</v>
      </c>
      <c r="G529" s="8">
        <v>176.83729599999998</v>
      </c>
    </row>
    <row r="530" spans="1:7" ht="12.75">
      <c r="A530" s="5" t="s">
        <v>60</v>
      </c>
      <c r="B530" s="6" t="s">
        <v>620</v>
      </c>
      <c r="C530" s="5" t="s">
        <v>594</v>
      </c>
      <c r="D530" s="7">
        <v>56</v>
      </c>
      <c r="E530" s="8">
        <v>129.697034</v>
      </c>
      <c r="F530" s="8">
        <v>4.26</v>
      </c>
      <c r="G530" s="8">
        <v>133.957034</v>
      </c>
    </row>
    <row r="531" spans="1:7" ht="13.5" thickBot="1">
      <c r="A531" s="5" t="s">
        <v>62</v>
      </c>
      <c r="B531" s="6" t="s">
        <v>621</v>
      </c>
      <c r="C531" s="5" t="s">
        <v>594</v>
      </c>
      <c r="D531" s="7">
        <v>56</v>
      </c>
      <c r="E531" s="8">
        <v>119.53709</v>
      </c>
      <c r="F531" s="8">
        <v>4.26</v>
      </c>
      <c r="G531" s="8">
        <v>123.79709</v>
      </c>
    </row>
    <row r="532" spans="1:7" ht="13.5" thickBot="1">
      <c r="A532" s="10"/>
      <c r="B532" s="11"/>
      <c r="C532" s="11"/>
      <c r="D532" s="12">
        <f>SUM(D3:D531)</f>
        <v>62210</v>
      </c>
      <c r="E532" s="12">
        <f>SUM(E3:E531)</f>
        <v>81661.99999999996</v>
      </c>
      <c r="F532" s="12">
        <f>SUM(F3:F531)</f>
        <v>2253.540000000007</v>
      </c>
      <c r="G532" s="12">
        <f>SUM(G3:G531)</f>
        <v>83915.54</v>
      </c>
    </row>
    <row r="533" spans="1:7" ht="13.5" thickTop="1">
      <c r="A533" s="5" t="s">
        <v>5</v>
      </c>
      <c r="B533" s="6" t="s">
        <v>623</v>
      </c>
      <c r="C533" s="9"/>
      <c r="D533" s="7">
        <v>0</v>
      </c>
      <c r="E533" s="8">
        <v>0</v>
      </c>
      <c r="F533" s="8">
        <v>0</v>
      </c>
      <c r="G533" s="8">
        <v>0</v>
      </c>
    </row>
    <row r="534" spans="1:7" ht="12.75">
      <c r="A534" s="5" t="s">
        <v>8</v>
      </c>
      <c r="B534" s="6" t="s">
        <v>624</v>
      </c>
      <c r="C534" s="9"/>
      <c r="D534" s="7">
        <v>0</v>
      </c>
      <c r="E534" s="8">
        <v>0</v>
      </c>
      <c r="F534" s="8">
        <v>0</v>
      </c>
      <c r="G534" s="8">
        <v>0</v>
      </c>
    </row>
    <row r="535" spans="1:7" ht="12.75">
      <c r="A535" s="5" t="s">
        <v>10</v>
      </c>
      <c r="B535" s="6" t="s">
        <v>625</v>
      </c>
      <c r="C535" s="9"/>
      <c r="D535" s="7">
        <v>0</v>
      </c>
      <c r="E535" s="8">
        <v>0</v>
      </c>
      <c r="F535" s="8">
        <v>0</v>
      </c>
      <c r="G535" s="8">
        <v>0</v>
      </c>
    </row>
    <row r="536" spans="1:7" ht="12.75">
      <c r="A536" s="5" t="s">
        <v>12</v>
      </c>
      <c r="B536" s="6" t="s">
        <v>626</v>
      </c>
      <c r="C536" s="9"/>
      <c r="D536" s="7">
        <v>0</v>
      </c>
      <c r="E536" s="8">
        <v>0</v>
      </c>
      <c r="F536" s="8">
        <v>0</v>
      </c>
      <c r="G536" s="8">
        <v>0</v>
      </c>
    </row>
    <row r="537" spans="1:7" ht="12.75">
      <c r="A537" s="5" t="s">
        <v>14</v>
      </c>
      <c r="B537" s="6" t="s">
        <v>627</v>
      </c>
      <c r="C537" s="9"/>
      <c r="D537" s="7">
        <v>0</v>
      </c>
      <c r="E537" s="8">
        <v>0</v>
      </c>
      <c r="F537" s="8">
        <v>0</v>
      </c>
      <c r="G537" s="8">
        <v>0</v>
      </c>
    </row>
    <row r="538" spans="1:7" ht="12.75">
      <c r="A538" s="5" t="s">
        <v>16</v>
      </c>
      <c r="B538" s="6" t="s">
        <v>628</v>
      </c>
      <c r="C538" s="9"/>
      <c r="D538" s="7">
        <v>0</v>
      </c>
      <c r="E538" s="8">
        <v>0</v>
      </c>
      <c r="F538" s="8">
        <v>0</v>
      </c>
      <c r="G538" s="8">
        <v>0</v>
      </c>
    </row>
    <row r="539" spans="1:7" ht="12.75">
      <c r="A539" s="5" t="s">
        <v>18</v>
      </c>
      <c r="B539" s="6" t="s">
        <v>629</v>
      </c>
      <c r="C539" s="9"/>
      <c r="D539" s="7">
        <v>0</v>
      </c>
      <c r="E539" s="8">
        <v>0</v>
      </c>
      <c r="F539" s="8">
        <v>0</v>
      </c>
      <c r="G539" s="8">
        <v>0</v>
      </c>
    </row>
    <row r="540" spans="1:7" ht="12.75">
      <c r="A540" s="5" t="s">
        <v>20</v>
      </c>
      <c r="B540" s="6" t="s">
        <v>630</v>
      </c>
      <c r="C540" s="9"/>
      <c r="D540" s="7">
        <v>0</v>
      </c>
      <c r="E540" s="8">
        <v>0</v>
      </c>
      <c r="F540" s="8">
        <v>0</v>
      </c>
      <c r="G540" s="8">
        <v>0</v>
      </c>
    </row>
    <row r="541" spans="1:7" ht="12.75">
      <c r="A541" s="5" t="s">
        <v>22</v>
      </c>
      <c r="B541" s="6" t="s">
        <v>631</v>
      </c>
      <c r="C541" s="9"/>
      <c r="D541" s="7">
        <v>0</v>
      </c>
      <c r="E541" s="8">
        <v>0</v>
      </c>
      <c r="F541" s="8">
        <v>0</v>
      </c>
      <c r="G541" s="8">
        <v>0</v>
      </c>
    </row>
    <row r="542" spans="1:7" ht="12.75">
      <c r="A542" s="5" t="s">
        <v>24</v>
      </c>
      <c r="B542" s="6" t="s">
        <v>632</v>
      </c>
      <c r="C542" s="9"/>
      <c r="D542" s="7">
        <v>0</v>
      </c>
      <c r="E542" s="8">
        <v>0</v>
      </c>
      <c r="F542" s="8">
        <v>0</v>
      </c>
      <c r="G542" s="8">
        <v>0</v>
      </c>
    </row>
    <row r="543" ht="18.75" customHeight="1"/>
    <row r="544" ht="12.75">
      <c r="G544" s="1"/>
    </row>
    <row r="545" ht="409.5" customHeight="1"/>
    <row r="546" ht="30" customHeight="1"/>
  </sheetData>
  <sheetProtection/>
  <mergeCells count="1">
    <mergeCell ref="A1:G1"/>
  </mergeCells>
  <printOptions/>
  <pageMargins left="0.16805555555555557" right="0.17916666666666667" top="0.16597222222222222" bottom="0.17916666666666667" header="0" footer="0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U8" sqref="U6:U8"/>
    </sheetView>
  </sheetViews>
  <sheetFormatPr defaultColWidth="6.8515625" defaultRowHeight="12.75"/>
  <cols>
    <col min="1" max="1" width="8.7109375" style="4" customWidth="1"/>
    <col min="2" max="3" width="10.00390625" style="4" customWidth="1"/>
    <col min="4" max="6" width="14.7109375" style="4" customWidth="1"/>
    <col min="7" max="7" width="13.28125" style="4" customWidth="1"/>
    <col min="8" max="8" width="8.28125" style="0" customWidth="1"/>
    <col min="9" max="9" width="9.7109375" style="0" hidden="1" customWidth="1"/>
    <col min="10" max="10" width="7.57421875" style="0" hidden="1" customWidth="1"/>
    <col min="11" max="11" width="10.7109375" style="0" hidden="1" customWidth="1"/>
  </cols>
  <sheetData>
    <row r="1" spans="1:10" ht="42.75" customHeight="1" thickBot="1">
      <c r="A1" s="197" t="s">
        <v>679</v>
      </c>
      <c r="B1" s="198"/>
      <c r="C1" s="198"/>
      <c r="D1" s="198"/>
      <c r="E1" s="198"/>
      <c r="F1" s="198"/>
      <c r="G1" s="199"/>
      <c r="J1" s="2"/>
    </row>
    <row r="2" spans="1:11" ht="38.25" customHeight="1" thickBot="1">
      <c r="A2" s="154" t="s">
        <v>652</v>
      </c>
      <c r="B2" s="13" t="s">
        <v>636</v>
      </c>
      <c r="C2" s="155" t="s">
        <v>637</v>
      </c>
      <c r="D2" s="14" t="s">
        <v>638</v>
      </c>
      <c r="E2" s="15" t="s">
        <v>639</v>
      </c>
      <c r="F2" s="161" t="s">
        <v>670</v>
      </c>
      <c r="G2" s="161" t="s">
        <v>651</v>
      </c>
      <c r="I2" s="157" t="s">
        <v>2</v>
      </c>
      <c r="J2" s="157" t="s">
        <v>3</v>
      </c>
      <c r="K2" s="157" t="s">
        <v>4</v>
      </c>
    </row>
    <row r="3" spans="1:11" ht="20.25" customHeight="1" thickBot="1">
      <c r="A3" s="154"/>
      <c r="B3" s="17" t="s">
        <v>640</v>
      </c>
      <c r="C3" s="156"/>
      <c r="D3" s="18" t="s">
        <v>641</v>
      </c>
      <c r="E3" s="19" t="s">
        <v>642</v>
      </c>
      <c r="F3" s="162"/>
      <c r="G3" s="163"/>
      <c r="I3" s="158"/>
      <c r="J3" s="158"/>
      <c r="K3" s="158"/>
    </row>
    <row r="4" spans="1:11" ht="15.75">
      <c r="A4" s="24" t="s">
        <v>5</v>
      </c>
      <c r="B4" s="35">
        <v>95</v>
      </c>
      <c r="C4" s="26">
        <f>E4*7.77565880721</f>
        <v>848.0027576683835</v>
      </c>
      <c r="D4" s="27">
        <f>B4*81662/62210*30/100</f>
        <v>37.41146117987462</v>
      </c>
      <c r="E4" s="28">
        <f>I4-D4</f>
        <v>109.05863782012538</v>
      </c>
      <c r="F4" s="21">
        <v>4.26</v>
      </c>
      <c r="G4" s="99">
        <f aca="true" t="shared" si="0" ref="G4:G32">D4+E4+F4</f>
        <v>150.730099</v>
      </c>
      <c r="I4" s="8">
        <v>146.470099</v>
      </c>
      <c r="J4" s="8">
        <v>4.26</v>
      </c>
      <c r="K4" s="8">
        <v>150.730099</v>
      </c>
    </row>
    <row r="5" spans="1:11" ht="15.75">
      <c r="A5" s="24" t="s">
        <v>8</v>
      </c>
      <c r="B5" s="35">
        <v>56</v>
      </c>
      <c r="C5" s="26">
        <f>E5*7.77565880721</f>
        <v>503.00163871778744</v>
      </c>
      <c r="D5" s="32">
        <f>B5*81662/62210*30/100</f>
        <v>22.053071853399775</v>
      </c>
      <c r="E5" s="33">
        <f aca="true" t="shared" si="1" ref="E5:E32">I5-D5</f>
        <v>64.68926314660024</v>
      </c>
      <c r="F5" s="21">
        <v>4.26</v>
      </c>
      <c r="G5" s="100">
        <f t="shared" si="0"/>
        <v>91.00233500000002</v>
      </c>
      <c r="I5" s="8">
        <v>86.74233500000001</v>
      </c>
      <c r="J5" s="8">
        <v>4.26</v>
      </c>
      <c r="K5" s="8">
        <v>91.002335</v>
      </c>
    </row>
    <row r="6" spans="1:11" ht="15.75">
      <c r="A6" s="24" t="s">
        <v>10</v>
      </c>
      <c r="B6" s="35">
        <v>95</v>
      </c>
      <c r="C6" s="26">
        <f aca="true" t="shared" si="2" ref="C6:C32">E6*7.77565880721</f>
        <v>1067.0034726128429</v>
      </c>
      <c r="D6" s="32">
        <f aca="true" t="shared" si="3" ref="D6:D32">B6*81662/62210*30/100</f>
        <v>37.41146117987462</v>
      </c>
      <c r="E6" s="33">
        <f t="shared" si="1"/>
        <v>137.22354582012537</v>
      </c>
      <c r="F6" s="21">
        <v>4.26</v>
      </c>
      <c r="G6" s="100">
        <f t="shared" si="0"/>
        <v>178.89500699999996</v>
      </c>
      <c r="I6" s="8">
        <v>174.635007</v>
      </c>
      <c r="J6" s="8">
        <v>4.26</v>
      </c>
      <c r="K6" s="8">
        <v>178.89500700000002</v>
      </c>
    </row>
    <row r="7" spans="1:11" ht="15.75">
      <c r="A7" s="24" t="s">
        <v>12</v>
      </c>
      <c r="B7" s="35">
        <v>56</v>
      </c>
      <c r="C7" s="26">
        <f t="shared" si="2"/>
        <v>311.00101255626066</v>
      </c>
      <c r="D7" s="32">
        <f t="shared" si="3"/>
        <v>22.053071853399775</v>
      </c>
      <c r="E7" s="33">
        <f t="shared" si="1"/>
        <v>39.99674114660023</v>
      </c>
      <c r="F7" s="21">
        <v>4.26</v>
      </c>
      <c r="G7" s="100">
        <f t="shared" si="0"/>
        <v>66.309813</v>
      </c>
      <c r="I7" s="8">
        <v>62.04981300000001</v>
      </c>
      <c r="J7" s="8">
        <v>4.26</v>
      </c>
      <c r="K7" s="8">
        <v>66.30981299999999</v>
      </c>
    </row>
    <row r="8" spans="1:11" ht="15.75">
      <c r="A8" s="24" t="s">
        <v>14</v>
      </c>
      <c r="B8" s="35">
        <v>56</v>
      </c>
      <c r="C8" s="26">
        <f t="shared" si="2"/>
        <v>542.0017540003699</v>
      </c>
      <c r="D8" s="32">
        <f t="shared" si="3"/>
        <v>22.053071853399775</v>
      </c>
      <c r="E8" s="33">
        <f t="shared" si="1"/>
        <v>69.70493014660023</v>
      </c>
      <c r="F8" s="21">
        <v>4.26</v>
      </c>
      <c r="G8" s="100">
        <f t="shared" si="0"/>
        <v>96.01800200000001</v>
      </c>
      <c r="I8" s="8">
        <v>91.758002</v>
      </c>
      <c r="J8" s="8">
        <v>4.26</v>
      </c>
      <c r="K8" s="8">
        <v>96.018002</v>
      </c>
    </row>
    <row r="9" spans="1:11" ht="15.75">
      <c r="A9" s="24" t="s">
        <v>16</v>
      </c>
      <c r="B9" s="35">
        <v>95</v>
      </c>
      <c r="C9" s="26">
        <f t="shared" si="2"/>
        <v>595.0019326511183</v>
      </c>
      <c r="D9" s="32">
        <f t="shared" si="3"/>
        <v>37.41146117987462</v>
      </c>
      <c r="E9" s="33">
        <f t="shared" si="1"/>
        <v>76.52109582012538</v>
      </c>
      <c r="F9" s="21">
        <v>4.26</v>
      </c>
      <c r="G9" s="100">
        <f t="shared" si="0"/>
        <v>118.19255700000001</v>
      </c>
      <c r="I9" s="8">
        <v>113.932557</v>
      </c>
      <c r="J9" s="8">
        <v>4.26</v>
      </c>
      <c r="K9" s="8">
        <v>118.192557</v>
      </c>
    </row>
    <row r="10" spans="1:11" ht="15.75">
      <c r="A10" s="24" t="s">
        <v>18</v>
      </c>
      <c r="B10" s="35">
        <v>56</v>
      </c>
      <c r="C10" s="26">
        <f t="shared" si="2"/>
        <v>187.00060654034573</v>
      </c>
      <c r="D10" s="32">
        <f t="shared" si="3"/>
        <v>22.053071853399775</v>
      </c>
      <c r="E10" s="33">
        <f t="shared" si="1"/>
        <v>24.049487146600224</v>
      </c>
      <c r="F10" s="21">
        <v>4.26</v>
      </c>
      <c r="G10" s="100">
        <f t="shared" si="0"/>
        <v>50.362559</v>
      </c>
      <c r="I10" s="8">
        <v>46.102559</v>
      </c>
      <c r="J10" s="8">
        <v>4.26</v>
      </c>
      <c r="K10" s="8">
        <v>50.362559000000005</v>
      </c>
    </row>
    <row r="11" spans="1:11" ht="15.75">
      <c r="A11" s="24" t="s">
        <v>20</v>
      </c>
      <c r="B11" s="35">
        <v>56</v>
      </c>
      <c r="C11" s="26">
        <f t="shared" si="2"/>
        <v>229.00074983090244</v>
      </c>
      <c r="D11" s="32">
        <f t="shared" si="3"/>
        <v>22.053071853399775</v>
      </c>
      <c r="E11" s="33">
        <f t="shared" si="1"/>
        <v>29.45097714660022</v>
      </c>
      <c r="F11" s="21">
        <v>4.26</v>
      </c>
      <c r="G11" s="100">
        <f t="shared" si="0"/>
        <v>55.76404899999999</v>
      </c>
      <c r="I11" s="8">
        <v>51.504048999999995</v>
      </c>
      <c r="J11" s="8">
        <v>4.26</v>
      </c>
      <c r="K11" s="8">
        <v>55.764049</v>
      </c>
    </row>
    <row r="12" spans="1:11" ht="15.75">
      <c r="A12" s="24" t="s">
        <v>22</v>
      </c>
      <c r="B12" s="35">
        <v>95</v>
      </c>
      <c r="C12" s="26">
        <f t="shared" si="2"/>
        <v>554.0017935127803</v>
      </c>
      <c r="D12" s="32">
        <f t="shared" si="3"/>
        <v>37.41146117987462</v>
      </c>
      <c r="E12" s="33">
        <f t="shared" si="1"/>
        <v>71.24821282012537</v>
      </c>
      <c r="F12" s="21">
        <v>4.26</v>
      </c>
      <c r="G12" s="100">
        <f t="shared" si="0"/>
        <v>112.919674</v>
      </c>
      <c r="I12" s="8">
        <v>108.659674</v>
      </c>
      <c r="J12" s="8">
        <v>4.26</v>
      </c>
      <c r="K12" s="8">
        <v>112.919674</v>
      </c>
    </row>
    <row r="13" spans="1:11" ht="15.75">
      <c r="A13" s="24" t="s">
        <v>24</v>
      </c>
      <c r="B13" s="35">
        <v>56</v>
      </c>
      <c r="C13" s="26">
        <f t="shared" si="2"/>
        <v>189.00061484478343</v>
      </c>
      <c r="D13" s="32">
        <f t="shared" si="3"/>
        <v>22.053071853399775</v>
      </c>
      <c r="E13" s="33">
        <f t="shared" si="1"/>
        <v>24.306701146600222</v>
      </c>
      <c r="F13" s="21">
        <v>4.26</v>
      </c>
      <c r="G13" s="100">
        <f t="shared" si="0"/>
        <v>50.619772999999995</v>
      </c>
      <c r="I13" s="8">
        <v>46.359773</v>
      </c>
      <c r="J13" s="8">
        <v>4.26</v>
      </c>
      <c r="K13" s="8">
        <v>50.619772999999995</v>
      </c>
    </row>
    <row r="14" spans="1:11" ht="15.75">
      <c r="A14" s="24" t="s">
        <v>26</v>
      </c>
      <c r="B14" s="35">
        <v>56</v>
      </c>
      <c r="C14" s="26">
        <f t="shared" si="2"/>
        <v>551.5527978803949</v>
      </c>
      <c r="D14" s="32">
        <f t="shared" si="3"/>
        <v>22.053071853399775</v>
      </c>
      <c r="E14" s="33">
        <f t="shared" si="1"/>
        <v>70.93325614660023</v>
      </c>
      <c r="F14" s="21">
        <v>4.26</v>
      </c>
      <c r="G14" s="100">
        <f t="shared" si="0"/>
        <v>97.246328</v>
      </c>
      <c r="I14" s="8">
        <v>92.986328</v>
      </c>
      <c r="J14" s="8">
        <v>4.26</v>
      </c>
      <c r="K14" s="8">
        <v>97.24632799999999</v>
      </c>
    </row>
    <row r="15" spans="1:11" ht="15.75">
      <c r="A15" s="24" t="s">
        <v>28</v>
      </c>
      <c r="B15" s="35">
        <v>95</v>
      </c>
      <c r="C15" s="26">
        <f t="shared" si="2"/>
        <v>599.0019414843349</v>
      </c>
      <c r="D15" s="32">
        <f t="shared" si="3"/>
        <v>37.41146117987462</v>
      </c>
      <c r="E15" s="33">
        <f t="shared" si="1"/>
        <v>77.03552282012538</v>
      </c>
      <c r="F15" s="21">
        <v>4.26</v>
      </c>
      <c r="G15" s="100">
        <f t="shared" si="0"/>
        <v>118.706984</v>
      </c>
      <c r="I15" s="8">
        <v>114.446984</v>
      </c>
      <c r="J15" s="8">
        <v>4.26</v>
      </c>
      <c r="K15" s="8">
        <v>118.70698400000002</v>
      </c>
    </row>
    <row r="16" spans="1:11" ht="15.75">
      <c r="A16" s="24" t="s">
        <v>30</v>
      </c>
      <c r="B16" s="35">
        <v>56</v>
      </c>
      <c r="C16" s="26">
        <f t="shared" si="2"/>
        <v>645.0020961466654</v>
      </c>
      <c r="D16" s="32">
        <f t="shared" si="3"/>
        <v>22.053071853399775</v>
      </c>
      <c r="E16" s="33">
        <f t="shared" si="1"/>
        <v>82.95144014660025</v>
      </c>
      <c r="F16" s="21">
        <v>4.26</v>
      </c>
      <c r="G16" s="100">
        <f t="shared" si="0"/>
        <v>109.26451200000002</v>
      </c>
      <c r="I16" s="8">
        <v>105.00451200000002</v>
      </c>
      <c r="J16" s="8">
        <v>4.26</v>
      </c>
      <c r="K16" s="8">
        <v>109.264512</v>
      </c>
    </row>
    <row r="17" spans="1:11" ht="15.75">
      <c r="A17" s="24" t="s">
        <v>32</v>
      </c>
      <c r="B17" s="35">
        <v>56</v>
      </c>
      <c r="C17" s="26">
        <f t="shared" si="2"/>
        <v>455.00147828957626</v>
      </c>
      <c r="D17" s="32">
        <f t="shared" si="3"/>
        <v>22.053071853399775</v>
      </c>
      <c r="E17" s="33">
        <f t="shared" si="1"/>
        <v>58.51613214660023</v>
      </c>
      <c r="F17" s="21">
        <v>4.26</v>
      </c>
      <c r="G17" s="100">
        <f t="shared" si="0"/>
        <v>84.829204</v>
      </c>
      <c r="I17" s="8">
        <v>80.569204</v>
      </c>
      <c r="J17" s="8">
        <v>4.26</v>
      </c>
      <c r="K17" s="8">
        <v>84.82920399999999</v>
      </c>
    </row>
    <row r="18" spans="1:11" ht="15.75">
      <c r="A18" s="24" t="s">
        <v>34</v>
      </c>
      <c r="B18" s="35">
        <v>95</v>
      </c>
      <c r="C18" s="26">
        <f t="shared" si="2"/>
        <v>542.0017670131306</v>
      </c>
      <c r="D18" s="32">
        <f t="shared" si="3"/>
        <v>37.41146117987462</v>
      </c>
      <c r="E18" s="33">
        <f t="shared" si="1"/>
        <v>69.7049318201254</v>
      </c>
      <c r="F18" s="21">
        <v>4.26</v>
      </c>
      <c r="G18" s="100">
        <f t="shared" si="0"/>
        <v>111.37639300000002</v>
      </c>
      <c r="I18" s="8">
        <v>107.11639300000002</v>
      </c>
      <c r="J18" s="8">
        <v>4.26</v>
      </c>
      <c r="K18" s="8">
        <v>111.37639300000001</v>
      </c>
    </row>
    <row r="19" spans="1:11" ht="15.75">
      <c r="A19" s="24" t="s">
        <v>36</v>
      </c>
      <c r="B19" s="35">
        <v>56</v>
      </c>
      <c r="C19" s="26">
        <f t="shared" si="2"/>
        <v>289.00093675876343</v>
      </c>
      <c r="D19" s="32">
        <f t="shared" si="3"/>
        <v>22.053071853399775</v>
      </c>
      <c r="E19" s="33">
        <f t="shared" si="1"/>
        <v>37.16738914660023</v>
      </c>
      <c r="F19" s="21">
        <v>4.26</v>
      </c>
      <c r="G19" s="100">
        <f t="shared" si="0"/>
        <v>63.480461</v>
      </c>
      <c r="I19" s="8">
        <v>59.220461</v>
      </c>
      <c r="J19" s="8">
        <v>4.26</v>
      </c>
      <c r="K19" s="8">
        <v>63.480461</v>
      </c>
    </row>
    <row r="20" spans="1:11" ht="15.75">
      <c r="A20" s="24" t="s">
        <v>38</v>
      </c>
      <c r="B20" s="35">
        <v>56</v>
      </c>
      <c r="C20" s="26">
        <f t="shared" si="2"/>
        <v>257.0008349903953</v>
      </c>
      <c r="D20" s="32">
        <f t="shared" si="3"/>
        <v>22.053071853399775</v>
      </c>
      <c r="E20" s="33">
        <f t="shared" si="1"/>
        <v>33.05196914660023</v>
      </c>
      <c r="F20" s="21">
        <v>4.26</v>
      </c>
      <c r="G20" s="100">
        <f t="shared" si="0"/>
        <v>59.365041</v>
      </c>
      <c r="I20" s="8">
        <v>55.105041</v>
      </c>
      <c r="J20" s="8">
        <v>4.26</v>
      </c>
      <c r="K20" s="8">
        <v>59.365041000000005</v>
      </c>
    </row>
    <row r="21" spans="1:11" ht="15.75">
      <c r="A21" s="24" t="s">
        <v>40</v>
      </c>
      <c r="B21" s="35">
        <v>95</v>
      </c>
      <c r="C21" s="26">
        <f t="shared" si="2"/>
        <v>359.0011704459147</v>
      </c>
      <c r="D21" s="32">
        <f t="shared" si="3"/>
        <v>37.41146117987462</v>
      </c>
      <c r="E21" s="33">
        <f t="shared" si="1"/>
        <v>46.16987182012538</v>
      </c>
      <c r="F21" s="21">
        <v>4.26</v>
      </c>
      <c r="G21" s="100">
        <f t="shared" si="0"/>
        <v>87.841333</v>
      </c>
      <c r="I21" s="8">
        <v>83.581333</v>
      </c>
      <c r="J21" s="8">
        <v>4.26</v>
      </c>
      <c r="K21" s="8">
        <v>87.84133299999999</v>
      </c>
    </row>
    <row r="22" spans="1:11" ht="15.75">
      <c r="A22" s="24" t="s">
        <v>42</v>
      </c>
      <c r="B22" s="35">
        <v>56</v>
      </c>
      <c r="C22" s="26">
        <f t="shared" si="2"/>
        <v>339.00109771575336</v>
      </c>
      <c r="D22" s="32">
        <f t="shared" si="3"/>
        <v>22.053071853399775</v>
      </c>
      <c r="E22" s="33">
        <f t="shared" si="1"/>
        <v>43.59773314660022</v>
      </c>
      <c r="F22" s="21">
        <v>4.26</v>
      </c>
      <c r="G22" s="100">
        <f t="shared" si="0"/>
        <v>69.910805</v>
      </c>
      <c r="I22" s="8">
        <v>65.65080499999999</v>
      </c>
      <c r="J22" s="8">
        <v>4.26</v>
      </c>
      <c r="K22" s="8">
        <v>69.910805</v>
      </c>
    </row>
    <row r="23" spans="1:11" ht="15.75">
      <c r="A23" s="24" t="s">
        <v>44</v>
      </c>
      <c r="B23" s="35">
        <v>56</v>
      </c>
      <c r="C23" s="26">
        <f t="shared" si="2"/>
        <v>391.0012747528399</v>
      </c>
      <c r="D23" s="32">
        <f t="shared" si="3"/>
        <v>22.053071853399775</v>
      </c>
      <c r="E23" s="33">
        <f t="shared" si="1"/>
        <v>50.28529214660023</v>
      </c>
      <c r="F23" s="21">
        <v>4.26</v>
      </c>
      <c r="G23" s="100">
        <f t="shared" si="0"/>
        <v>76.598364</v>
      </c>
      <c r="I23" s="8">
        <v>72.338364</v>
      </c>
      <c r="J23" s="8">
        <v>4.26</v>
      </c>
      <c r="K23" s="8">
        <v>76.59836399999999</v>
      </c>
    </row>
    <row r="24" spans="1:11" ht="15.75">
      <c r="A24" s="24" t="s">
        <v>46</v>
      </c>
      <c r="B24" s="35">
        <v>95</v>
      </c>
      <c r="C24" s="26">
        <f t="shared" si="2"/>
        <v>794.0025801025181</v>
      </c>
      <c r="D24" s="32">
        <f t="shared" si="3"/>
        <v>37.41146117987462</v>
      </c>
      <c r="E24" s="33">
        <f t="shared" si="1"/>
        <v>102.11386582012538</v>
      </c>
      <c r="F24" s="21">
        <v>4.26</v>
      </c>
      <c r="G24" s="100">
        <f t="shared" si="0"/>
        <v>143.785327</v>
      </c>
      <c r="I24" s="8">
        <v>139.525327</v>
      </c>
      <c r="J24" s="8">
        <v>4.26</v>
      </c>
      <c r="K24" s="8">
        <v>143.785327</v>
      </c>
    </row>
    <row r="25" spans="1:11" ht="15.75">
      <c r="A25" s="24" t="s">
        <v>48</v>
      </c>
      <c r="B25" s="35">
        <v>56</v>
      </c>
      <c r="C25" s="26">
        <f t="shared" si="2"/>
        <v>49.00015794468445</v>
      </c>
      <c r="D25" s="32">
        <f t="shared" si="3"/>
        <v>22.053071853399775</v>
      </c>
      <c r="E25" s="33">
        <f t="shared" si="1"/>
        <v>6.3017371466002245</v>
      </c>
      <c r="F25" s="21">
        <v>4.26</v>
      </c>
      <c r="G25" s="100">
        <f t="shared" si="0"/>
        <v>32.614809</v>
      </c>
      <c r="I25" s="8">
        <v>28.354809</v>
      </c>
      <c r="J25" s="8">
        <v>4.26</v>
      </c>
      <c r="K25" s="8">
        <v>32.614809</v>
      </c>
    </row>
    <row r="26" spans="1:11" ht="15.75">
      <c r="A26" s="24" t="s">
        <v>50</v>
      </c>
      <c r="B26" s="35">
        <v>56</v>
      </c>
      <c r="C26" s="26">
        <f t="shared" si="2"/>
        <v>375.0012238686558</v>
      </c>
      <c r="D26" s="32">
        <f t="shared" si="3"/>
        <v>22.053071853399775</v>
      </c>
      <c r="E26" s="33">
        <f t="shared" si="1"/>
        <v>48.22758214660023</v>
      </c>
      <c r="F26" s="21">
        <v>4.26</v>
      </c>
      <c r="G26" s="100">
        <f t="shared" si="0"/>
        <v>74.540654</v>
      </c>
      <c r="I26" s="8">
        <v>70.280654</v>
      </c>
      <c r="J26" s="8">
        <v>4.26</v>
      </c>
      <c r="K26" s="8">
        <v>74.540654</v>
      </c>
    </row>
    <row r="27" spans="1:11" ht="15.75">
      <c r="A27" s="24" t="s">
        <v>52</v>
      </c>
      <c r="B27" s="35">
        <v>95</v>
      </c>
      <c r="C27" s="26">
        <f t="shared" si="2"/>
        <v>872.0028339946598</v>
      </c>
      <c r="D27" s="32">
        <f t="shared" si="3"/>
        <v>37.41146117987462</v>
      </c>
      <c r="E27" s="33">
        <f t="shared" si="1"/>
        <v>112.14520282012539</v>
      </c>
      <c r="F27" s="21">
        <v>4.26</v>
      </c>
      <c r="G27" s="100">
        <f t="shared" si="0"/>
        <v>153.816664</v>
      </c>
      <c r="I27" s="8">
        <v>149.556664</v>
      </c>
      <c r="J27" s="8">
        <v>4.26</v>
      </c>
      <c r="K27" s="8">
        <v>153.816664</v>
      </c>
    </row>
    <row r="28" spans="1:11" ht="15.75">
      <c r="A28" s="24" t="s">
        <v>54</v>
      </c>
      <c r="B28" s="35">
        <v>58</v>
      </c>
      <c r="C28" s="26">
        <f t="shared" si="2"/>
        <v>218.0007141944819</v>
      </c>
      <c r="D28" s="32">
        <f t="shared" si="3"/>
        <v>22.840681562449763</v>
      </c>
      <c r="E28" s="33">
        <f t="shared" si="1"/>
        <v>28.03630143755024</v>
      </c>
      <c r="F28" s="21">
        <v>4.26</v>
      </c>
      <c r="G28" s="100">
        <f t="shared" si="0"/>
        <v>55.136983</v>
      </c>
      <c r="I28" s="8">
        <v>50.876983</v>
      </c>
      <c r="J28" s="8">
        <v>4.26</v>
      </c>
      <c r="K28" s="8">
        <v>55.136983</v>
      </c>
    </row>
    <row r="29" spans="1:11" ht="15.75">
      <c r="A29" s="24" t="s">
        <v>56</v>
      </c>
      <c r="B29" s="35">
        <v>56</v>
      </c>
      <c r="C29" s="26">
        <f t="shared" si="2"/>
        <v>781.0025364378888</v>
      </c>
      <c r="D29" s="32">
        <f t="shared" si="3"/>
        <v>22.053071853399775</v>
      </c>
      <c r="E29" s="33">
        <f t="shared" si="1"/>
        <v>100.44197614660023</v>
      </c>
      <c r="F29" s="21">
        <v>4.26</v>
      </c>
      <c r="G29" s="100">
        <f t="shared" si="0"/>
        <v>126.755048</v>
      </c>
      <c r="I29" s="8">
        <v>122.495048</v>
      </c>
      <c r="J29" s="8">
        <v>4.26</v>
      </c>
      <c r="K29" s="8">
        <v>126.755048</v>
      </c>
    </row>
    <row r="30" spans="1:11" ht="15.75">
      <c r="A30" s="24" t="s">
        <v>58</v>
      </c>
      <c r="B30" s="35">
        <v>95</v>
      </c>
      <c r="C30" s="26">
        <f t="shared" si="2"/>
        <v>1051.003413953</v>
      </c>
      <c r="D30" s="32">
        <f t="shared" si="3"/>
        <v>37.41146117987462</v>
      </c>
      <c r="E30" s="33">
        <f t="shared" si="1"/>
        <v>135.16583482012538</v>
      </c>
      <c r="F30" s="21">
        <v>4.26</v>
      </c>
      <c r="G30" s="100">
        <f t="shared" si="0"/>
        <v>176.83729599999998</v>
      </c>
      <c r="I30" s="8">
        <v>172.577296</v>
      </c>
      <c r="J30" s="8">
        <v>4.26</v>
      </c>
      <c r="K30" s="8">
        <v>176.83729599999998</v>
      </c>
    </row>
    <row r="31" spans="1:11" ht="15.75">
      <c r="A31" s="24" t="s">
        <v>60</v>
      </c>
      <c r="B31" s="35">
        <v>56</v>
      </c>
      <c r="C31" s="26">
        <f t="shared" si="2"/>
        <v>837.002722308192</v>
      </c>
      <c r="D31" s="32">
        <f t="shared" si="3"/>
        <v>22.053071853399775</v>
      </c>
      <c r="E31" s="33">
        <f t="shared" si="1"/>
        <v>107.64396214660023</v>
      </c>
      <c r="F31" s="21">
        <v>4.26</v>
      </c>
      <c r="G31" s="100">
        <f t="shared" si="0"/>
        <v>133.957034</v>
      </c>
      <c r="I31" s="8">
        <v>129.697034</v>
      </c>
      <c r="J31" s="8">
        <v>4.26</v>
      </c>
      <c r="K31" s="8">
        <v>133.957034</v>
      </c>
    </row>
    <row r="32" spans="1:11" ht="16.5" thickBot="1">
      <c r="A32" s="36" t="s">
        <v>62</v>
      </c>
      <c r="B32" s="37">
        <v>56</v>
      </c>
      <c r="C32" s="26">
        <f t="shared" si="2"/>
        <v>758.0024642638316</v>
      </c>
      <c r="D32" s="32">
        <f t="shared" si="3"/>
        <v>22.053071853399775</v>
      </c>
      <c r="E32" s="39">
        <f t="shared" si="1"/>
        <v>97.48401814660023</v>
      </c>
      <c r="F32" s="21">
        <v>4.26</v>
      </c>
      <c r="G32" s="101">
        <f t="shared" si="0"/>
        <v>123.79709000000001</v>
      </c>
      <c r="I32" s="8">
        <v>119.53709</v>
      </c>
      <c r="J32" s="8">
        <v>4.26</v>
      </c>
      <c r="K32" s="8">
        <v>123.79709</v>
      </c>
    </row>
    <row r="33" spans="1:11" ht="18.75" customHeight="1" thickBot="1">
      <c r="A33" s="185" t="s">
        <v>643</v>
      </c>
      <c r="B33" s="186"/>
      <c r="C33" s="106">
        <f>SUM(C4:C32)</f>
        <v>15187.600375481257</v>
      </c>
      <c r="D33" s="107">
        <f>SUM(D4:D32)</f>
        <v>793.9105867223917</v>
      </c>
      <c r="E33" s="107">
        <f>SUM(E4:E32)</f>
        <v>1953.2236112776077</v>
      </c>
      <c r="F33" s="107">
        <f>SUM(F4:F32)</f>
        <v>123.54000000000005</v>
      </c>
      <c r="G33" s="108">
        <f>SUM(G4:G32)</f>
        <v>2870.6741979999997</v>
      </c>
      <c r="I33" s="124">
        <f>SUM(I4:I32)</f>
        <v>2747.1341979999993</v>
      </c>
      <c r="J33" s="123">
        <f>SUM(J4:J32)</f>
        <v>123.54000000000005</v>
      </c>
      <c r="K33" s="123">
        <f>SUM(K4:K32)</f>
        <v>2870.674198</v>
      </c>
    </row>
    <row r="34" ht="15.75" customHeight="1" thickBot="1">
      <c r="F34" s="109"/>
    </row>
    <row r="35" spans="4:7" ht="15.75" customHeight="1">
      <c r="D35" s="194" t="s">
        <v>644</v>
      </c>
      <c r="E35" s="140" t="s">
        <v>645</v>
      </c>
      <c r="F35" s="142" t="s">
        <v>646</v>
      </c>
      <c r="G35" s="50"/>
    </row>
    <row r="36" spans="4:7" ht="15.75" thickBot="1">
      <c r="D36" s="195"/>
      <c r="E36" s="141"/>
      <c r="F36" s="143"/>
      <c r="G36" s="50"/>
    </row>
    <row r="37" spans="1:6" ht="15.75">
      <c r="A37" s="176" t="s">
        <v>664</v>
      </c>
      <c r="B37" s="177"/>
      <c r="C37" s="178"/>
      <c r="D37" s="110">
        <f>G5+G7+G8+G10+G11+G13+G14+G16+G17+G19+G20+G22+G23+G25+G26+G28+G29+G31+G32</f>
        <v>1517.5728640000002</v>
      </c>
      <c r="E37" s="111">
        <v>19</v>
      </c>
      <c r="F37" s="112">
        <f>D37/E37</f>
        <v>79.87225600000001</v>
      </c>
    </row>
    <row r="38" spans="1:6" ht="16.5" thickBot="1">
      <c r="A38" s="179" t="s">
        <v>665</v>
      </c>
      <c r="B38" s="180"/>
      <c r="C38" s="181"/>
      <c r="D38" s="113">
        <f>G4+G6+G9+G12+G15+G18+G21+G24+G27+G30</f>
        <v>1353.101334</v>
      </c>
      <c r="E38" s="114">
        <v>10</v>
      </c>
      <c r="F38" s="115">
        <f>D38/E38</f>
        <v>135.31013339999998</v>
      </c>
    </row>
    <row r="39" spans="1:6" ht="12.75" customHeight="1" thickBot="1">
      <c r="A39" s="116"/>
      <c r="B39" s="196"/>
      <c r="C39" s="196"/>
      <c r="D39" s="117">
        <f>SUM(D34:D38)</f>
        <v>2870.674198</v>
      </c>
      <c r="E39" s="118">
        <f>SUM(E34:E38)</f>
        <v>29</v>
      </c>
      <c r="F39" s="118">
        <f>D39/E39</f>
        <v>98.98876544827587</v>
      </c>
    </row>
    <row r="40" ht="12.75" customHeight="1"/>
    <row r="41" ht="12.75" customHeight="1"/>
  </sheetData>
  <sheetProtection/>
  <mergeCells count="15">
    <mergeCell ref="A38:C38"/>
    <mergeCell ref="A37:C37"/>
    <mergeCell ref="B39:C39"/>
    <mergeCell ref="A1:G1"/>
    <mergeCell ref="I2:I3"/>
    <mergeCell ref="J2:J3"/>
    <mergeCell ref="C2:C3"/>
    <mergeCell ref="F2:F3"/>
    <mergeCell ref="G2:G3"/>
    <mergeCell ref="A33:B33"/>
    <mergeCell ref="D35:D36"/>
    <mergeCell ref="E35:E36"/>
    <mergeCell ref="F35:F36"/>
    <mergeCell ref="K2:K3"/>
    <mergeCell ref="A2:A3"/>
  </mergeCells>
  <printOptions/>
  <pageMargins left="0.7" right="0.7" top="0.24" bottom="0.75" header="0.17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K13" sqref="K13"/>
    </sheetView>
  </sheetViews>
  <sheetFormatPr defaultColWidth="9.140625" defaultRowHeight="12.75"/>
  <cols>
    <col min="2" max="2" width="10.421875" style="0" customWidth="1"/>
    <col min="3" max="3" width="11.8515625" style="0" customWidth="1"/>
    <col min="4" max="4" width="12.140625" style="0" customWidth="1"/>
    <col min="5" max="6" width="12.421875" style="0" customWidth="1"/>
    <col min="7" max="7" width="11.140625" style="0" customWidth="1"/>
    <col min="8" max="8" width="10.28125" style="0" customWidth="1"/>
  </cols>
  <sheetData>
    <row r="1" spans="2:8" s="70" customFormat="1" ht="23.25" customHeight="1" thickBot="1">
      <c r="B1" s="71" t="s">
        <v>636</v>
      </c>
      <c r="C1" s="212" t="s">
        <v>637</v>
      </c>
      <c r="D1" s="72" t="s">
        <v>638</v>
      </c>
      <c r="E1" s="73" t="s">
        <v>639</v>
      </c>
      <c r="F1" s="214" t="s">
        <v>653</v>
      </c>
      <c r="G1" s="200" t="s">
        <v>654</v>
      </c>
      <c r="H1" s="200" t="s">
        <v>655</v>
      </c>
    </row>
    <row r="2" spans="2:8" s="70" customFormat="1" ht="25.5" customHeight="1" thickBot="1">
      <c r="B2" s="74" t="s">
        <v>640</v>
      </c>
      <c r="C2" s="213"/>
      <c r="D2" s="75">
        <v>0.3</v>
      </c>
      <c r="E2" s="75">
        <v>0.7</v>
      </c>
      <c r="F2" s="215"/>
      <c r="G2" s="201"/>
      <c r="H2" s="201"/>
    </row>
    <row r="3" spans="2:8" s="70" customFormat="1" ht="20.25" customHeight="1" thickBot="1">
      <c r="B3" s="76">
        <v>62210</v>
      </c>
      <c r="C3" s="120">
        <f>Maviçam!C89+Kızılçam!C97+Fıstıkçam!C97+Karaçam!C97+Beyazçam!C97+Köknar!C40+Ladin!C40+Sedir!C40+Sarıçam!C33</f>
        <v>444483.0946600681</v>
      </c>
      <c r="D3" s="120">
        <f>Maviçam!D89+Kızılçam!D97+Fıstıkçam!D97+Karaçam!D97+Beyazçam!D97+Köknar!D40+Ladin!D40+Sedir!D40+Sarıçam!D33</f>
        <v>24498.599999999995</v>
      </c>
      <c r="E3" s="120">
        <f>Maviçam!E89+Kızılçam!E97+Fıstıkçam!E97+Karaçam!E97+Beyazçam!E97+Köknar!E40+Ladin!E40+Sedir!E40+Sarıçam!E33</f>
        <v>57163.40000000001</v>
      </c>
      <c r="F3" s="120">
        <f>Maviçam!F89+Kızılçam!F97+Fıstıkçam!F97+Karaçam!F97+Beyazçam!F97+Köknar!F40+Ladin!F40+Sedir!F40+Sarıçam!F33</f>
        <v>2253.54</v>
      </c>
      <c r="G3" s="120">
        <f>Maviçam!G89+Kızılçam!G97+Fıstıkçam!G97+Karaçam!G97+Beyazçam!G97+Köknar!G40+Ladin!G40+Sedir!G40+Sarıçam!G33</f>
        <v>83915.54</v>
      </c>
      <c r="H3" s="120">
        <f>D3+E3</f>
        <v>81662</v>
      </c>
    </row>
    <row r="4" ht="13.5" thickBot="1"/>
    <row r="5" spans="5:7" ht="30" customHeight="1" thickBot="1">
      <c r="E5" s="77" t="s">
        <v>644</v>
      </c>
      <c r="F5" s="77" t="s">
        <v>656</v>
      </c>
      <c r="G5" s="77" t="s">
        <v>646</v>
      </c>
    </row>
    <row r="6" spans="1:7" ht="19.5" customHeight="1">
      <c r="A6" s="202" t="s">
        <v>657</v>
      </c>
      <c r="B6" s="203"/>
      <c r="C6" s="203"/>
      <c r="D6" s="204"/>
      <c r="E6" s="125">
        <f>Köknar!D44+Ladin!D44+Sedir!D44+Sarıçam!D37</f>
        <v>2010.8101440000003</v>
      </c>
      <c r="F6" s="78">
        <f>Köknar!E44+Ladin!E44+Sedir!E44+Sarıçam!E37</f>
        <v>25</v>
      </c>
      <c r="G6" s="126">
        <f>E6/F6</f>
        <v>80.43240576000001</v>
      </c>
    </row>
    <row r="7" spans="1:7" ht="19.5" customHeight="1">
      <c r="A7" s="205" t="s">
        <v>658</v>
      </c>
      <c r="B7" s="206"/>
      <c r="C7" s="206"/>
      <c r="D7" s="207"/>
      <c r="E7" s="125">
        <f>Maviçam!D93+Kızılçam!D101+Fıstıkçam!D101+Karaçam!D101+Beyazçam!D101+Sarıçam!D38</f>
        <v>2832.3351359999997</v>
      </c>
      <c r="F7" s="78">
        <f>Maviçam!E93+Kızılçam!E101+Fıstıkçam!E101+Karaçam!E101+Beyazçam!E101+Sarıçam!E38</f>
        <v>20</v>
      </c>
      <c r="G7" s="126">
        <f>E7/F7</f>
        <v>141.6167568</v>
      </c>
    </row>
    <row r="8" spans="1:8" ht="19.5" customHeight="1">
      <c r="A8" s="205" t="s">
        <v>659</v>
      </c>
      <c r="B8" s="206"/>
      <c r="C8" s="206"/>
      <c r="D8" s="207"/>
      <c r="E8" s="125">
        <f>Maviçam!D94+Kızılçam!D102+Fıstıkçam!D102+Karaçam!D102+Beyazçam!D102+Köknar!D45+Ladin!D45+Sedir!D45</f>
        <v>71243.910747</v>
      </c>
      <c r="F8" s="78">
        <f>Maviçam!E94+Kızılçam!E102+Fıstıkçam!E102+Karaçam!E102+Beyazçam!E102+Köknar!E45+Ladin!E45+Sedir!E45</f>
        <v>464</v>
      </c>
      <c r="G8" s="126">
        <f>E8/F8</f>
        <v>153.54291109267243</v>
      </c>
      <c r="H8" s="4"/>
    </row>
    <row r="9" spans="1:8" ht="19.5" customHeight="1" thickBot="1">
      <c r="A9" s="208" t="s">
        <v>660</v>
      </c>
      <c r="B9" s="209"/>
      <c r="C9" s="209"/>
      <c r="D9" s="210"/>
      <c r="E9" s="125">
        <f>Maviçam!D95+Kızılçam!D103+Fıstıkçam!D103+Karaçam!D103+Beyazçam!D103</f>
        <v>7828.483973</v>
      </c>
      <c r="F9" s="78">
        <f>Maviçam!E95+Kızılçam!E103+Fıstıkçam!E103+Karaçam!E103+Beyazçam!E103</f>
        <v>20</v>
      </c>
      <c r="G9" s="126">
        <f>E9/F9</f>
        <v>391.42419865</v>
      </c>
      <c r="H9" s="4"/>
    </row>
    <row r="10" spans="1:7" ht="19.5" customHeight="1" thickBot="1">
      <c r="A10" s="79"/>
      <c r="B10" s="211" t="s">
        <v>661</v>
      </c>
      <c r="C10" s="211"/>
      <c r="D10" s="211"/>
      <c r="E10" s="80">
        <f>SUM(E6:E9)</f>
        <v>83915.54</v>
      </c>
      <c r="F10" s="119">
        <f>SUM(F6:F9)</f>
        <v>529</v>
      </c>
      <c r="G10" s="80">
        <f>SUM(G6:G9)</f>
        <v>767.0162723026724</v>
      </c>
    </row>
    <row r="11" ht="12.75">
      <c r="G11" s="129"/>
    </row>
  </sheetData>
  <sheetProtection/>
  <mergeCells count="9">
    <mergeCell ref="H1:H2"/>
    <mergeCell ref="A6:D6"/>
    <mergeCell ref="A7:D7"/>
    <mergeCell ref="A8:D8"/>
    <mergeCell ref="A9:D9"/>
    <mergeCell ref="B10:D10"/>
    <mergeCell ref="C1:C2"/>
    <mergeCell ref="F1:F2"/>
    <mergeCell ref="G1:G2"/>
  </mergeCells>
  <printOptions/>
  <pageMargins left="0.7" right="0.3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showGridLines="0" tabSelected="1" zoomScalePageLayoutView="0" workbookViewId="0" topLeftCell="A1">
      <selection activeCell="P14" sqref="P14"/>
    </sheetView>
  </sheetViews>
  <sheetFormatPr defaultColWidth="6.8515625" defaultRowHeight="12.75"/>
  <cols>
    <col min="1" max="1" width="8.8515625" style="4" customWidth="1"/>
    <col min="2" max="3" width="10.00390625" style="4" customWidth="1"/>
    <col min="4" max="6" width="14.7109375" style="4" customWidth="1"/>
    <col min="7" max="7" width="11.8515625" style="4" customWidth="1"/>
    <col min="8" max="8" width="8.28125" style="0" customWidth="1"/>
    <col min="9" max="9" width="9.7109375" style="0" hidden="1" customWidth="1"/>
    <col min="10" max="10" width="8.8515625" style="0" hidden="1" customWidth="1"/>
    <col min="11" max="11" width="10.57421875" style="0" hidden="1" customWidth="1"/>
    <col min="12" max="15" width="6.8515625" style="0" customWidth="1"/>
    <col min="16" max="16" width="12.57421875" style="0" customWidth="1"/>
  </cols>
  <sheetData>
    <row r="1" spans="1:10" ht="42.75" customHeight="1" thickBot="1">
      <c r="A1" s="151" t="s">
        <v>669</v>
      </c>
      <c r="B1" s="152"/>
      <c r="C1" s="152"/>
      <c r="D1" s="152"/>
      <c r="E1" s="152"/>
      <c r="F1" s="152"/>
      <c r="G1" s="153"/>
      <c r="J1" s="2"/>
    </row>
    <row r="2" spans="1:11" s="16" customFormat="1" ht="24" customHeight="1" thickBot="1">
      <c r="A2" s="154" t="s">
        <v>652</v>
      </c>
      <c r="B2" s="13" t="s">
        <v>636</v>
      </c>
      <c r="C2" s="155" t="s">
        <v>637</v>
      </c>
      <c r="D2" s="14" t="s">
        <v>638</v>
      </c>
      <c r="E2" s="15" t="s">
        <v>639</v>
      </c>
      <c r="F2" s="161" t="s">
        <v>670</v>
      </c>
      <c r="G2" s="161" t="s">
        <v>651</v>
      </c>
      <c r="I2" s="157" t="s">
        <v>2</v>
      </c>
      <c r="J2" s="157" t="s">
        <v>3</v>
      </c>
      <c r="K2" s="157" t="s">
        <v>4</v>
      </c>
    </row>
    <row r="3" spans="1:11" s="16" customFormat="1" ht="28.5" customHeight="1" thickBot="1">
      <c r="A3" s="154"/>
      <c r="B3" s="17" t="s">
        <v>640</v>
      </c>
      <c r="C3" s="156"/>
      <c r="D3" s="18" t="s">
        <v>641</v>
      </c>
      <c r="E3" s="19" t="s">
        <v>642</v>
      </c>
      <c r="F3" s="162"/>
      <c r="G3" s="163"/>
      <c r="I3" s="158"/>
      <c r="J3" s="158"/>
      <c r="K3" s="158"/>
    </row>
    <row r="4" spans="1:11" s="23" customFormat="1" ht="15.75">
      <c r="A4" s="24" t="s">
        <v>5</v>
      </c>
      <c r="B4" s="25">
        <v>96</v>
      </c>
      <c r="C4" s="26">
        <f>E4*7.77565880721</f>
        <v>1060.0034602297924</v>
      </c>
      <c r="D4" s="27">
        <f>B4*81662/62210*30/100</f>
        <v>37.80526603439961</v>
      </c>
      <c r="E4" s="28">
        <f>I4-D4</f>
        <v>136.32329896560037</v>
      </c>
      <c r="F4" s="29">
        <v>4.26</v>
      </c>
      <c r="G4" s="30">
        <f>D4+E4+F4</f>
        <v>178.38856499999997</v>
      </c>
      <c r="I4" s="8">
        <v>174.12856499999998</v>
      </c>
      <c r="J4" s="8">
        <v>4.26</v>
      </c>
      <c r="K4" s="8">
        <v>178.38856500000003</v>
      </c>
    </row>
    <row r="5" spans="1:11" s="23" customFormat="1" ht="15.75">
      <c r="A5" s="31" t="s">
        <v>8</v>
      </c>
      <c r="B5" s="26">
        <v>96</v>
      </c>
      <c r="C5" s="26">
        <f>E5*7.77565880721</f>
        <v>899.0029239087564</v>
      </c>
      <c r="D5" s="32">
        <f>B5*81662/62210*30/100</f>
        <v>37.80526603439961</v>
      </c>
      <c r="E5" s="33">
        <f aca="true" t="shared" si="0" ref="E5:E39">I5-D5</f>
        <v>115.61758896560039</v>
      </c>
      <c r="F5" s="21">
        <v>4.26</v>
      </c>
      <c r="G5" s="34">
        <f aca="true" t="shared" si="1" ref="G5:G39">D5+E5+F5</f>
        <v>157.682855</v>
      </c>
      <c r="I5" s="8">
        <v>153.422855</v>
      </c>
      <c r="J5" s="8">
        <v>4.26</v>
      </c>
      <c r="K5" s="8">
        <v>157.682855</v>
      </c>
    </row>
    <row r="6" spans="1:11" s="23" customFormat="1" ht="15.75">
      <c r="A6" s="24" t="s">
        <v>10</v>
      </c>
      <c r="B6" s="35">
        <v>116</v>
      </c>
      <c r="C6" s="26">
        <f aca="true" t="shared" si="2" ref="C6:C39">E6*7.77565880721</f>
        <v>324.0010566483575</v>
      </c>
      <c r="D6" s="32">
        <f>B6*81662/62210*30/100</f>
        <v>45.681363124899526</v>
      </c>
      <c r="E6" s="33">
        <f t="shared" si="0"/>
        <v>41.66863087510047</v>
      </c>
      <c r="F6" s="21">
        <v>4.26</v>
      </c>
      <c r="G6" s="34">
        <f t="shared" si="1"/>
        <v>91.609994</v>
      </c>
      <c r="I6" s="8">
        <v>87.349994</v>
      </c>
      <c r="J6" s="8">
        <v>4.26</v>
      </c>
      <c r="K6" s="8">
        <v>91.60999400000001</v>
      </c>
    </row>
    <row r="7" spans="1:11" s="23" customFormat="1" ht="15.75">
      <c r="A7" s="69">
        <v>4</v>
      </c>
      <c r="B7" s="35">
        <v>116</v>
      </c>
      <c r="C7" s="26">
        <f t="shared" si="2"/>
        <v>299.00097616986255</v>
      </c>
      <c r="D7" s="32">
        <f aca="true" t="shared" si="3" ref="D7:D39">B7*81662/62210*30/100</f>
        <v>45.681363124899526</v>
      </c>
      <c r="E7" s="33">
        <f t="shared" si="0"/>
        <v>38.45345887510047</v>
      </c>
      <c r="F7" s="21">
        <v>4.26</v>
      </c>
      <c r="G7" s="34">
        <f t="shared" si="1"/>
        <v>88.394822</v>
      </c>
      <c r="I7" s="8">
        <v>84.134822</v>
      </c>
      <c r="J7" s="8">
        <v>4.26</v>
      </c>
      <c r="K7" s="8">
        <v>88.39482199999999</v>
      </c>
    </row>
    <row r="8" spans="1:11" s="23" customFormat="1" ht="15.75">
      <c r="A8" s="24" t="s">
        <v>14</v>
      </c>
      <c r="B8" s="35">
        <v>116</v>
      </c>
      <c r="C8" s="26">
        <f t="shared" si="2"/>
        <v>415.00134896802666</v>
      </c>
      <c r="D8" s="32">
        <f t="shared" si="3"/>
        <v>45.681363124899526</v>
      </c>
      <c r="E8" s="33">
        <f t="shared" si="0"/>
        <v>53.371856875100484</v>
      </c>
      <c r="F8" s="21">
        <v>4.26</v>
      </c>
      <c r="G8" s="34">
        <f t="shared" si="1"/>
        <v>103.31322000000002</v>
      </c>
      <c r="I8" s="8">
        <v>99.05322000000001</v>
      </c>
      <c r="J8" s="8">
        <v>4.26</v>
      </c>
      <c r="K8" s="8">
        <v>103.31322</v>
      </c>
    </row>
    <row r="9" spans="1:11" s="23" customFormat="1" ht="15.75">
      <c r="A9" s="24" t="s">
        <v>16</v>
      </c>
      <c r="B9" s="35">
        <v>116</v>
      </c>
      <c r="C9" s="26">
        <f t="shared" si="2"/>
        <v>152.00049797989033</v>
      </c>
      <c r="D9" s="32">
        <f t="shared" si="3"/>
        <v>45.681363124899526</v>
      </c>
      <c r="E9" s="33">
        <f t="shared" si="0"/>
        <v>19.548246875100467</v>
      </c>
      <c r="F9" s="21">
        <v>4.26</v>
      </c>
      <c r="G9" s="34">
        <f t="shared" si="1"/>
        <v>69.48961</v>
      </c>
      <c r="I9" s="8">
        <v>65.22961</v>
      </c>
      <c r="J9" s="8">
        <v>4.26</v>
      </c>
      <c r="K9" s="8">
        <v>69.48961</v>
      </c>
    </row>
    <row r="10" spans="1:11" s="23" customFormat="1" ht="15.75">
      <c r="A10" s="24" t="s">
        <v>18</v>
      </c>
      <c r="B10" s="35">
        <v>116</v>
      </c>
      <c r="C10" s="26">
        <f t="shared" si="2"/>
        <v>897.0029149006224</v>
      </c>
      <c r="D10" s="32">
        <f t="shared" si="3"/>
        <v>45.681363124899526</v>
      </c>
      <c r="E10" s="33">
        <f t="shared" si="0"/>
        <v>115.36037487510049</v>
      </c>
      <c r="F10" s="21">
        <v>4.26</v>
      </c>
      <c r="G10" s="34">
        <f t="shared" si="1"/>
        <v>165.301738</v>
      </c>
      <c r="I10" s="8">
        <v>161.041738</v>
      </c>
      <c r="J10" s="8">
        <v>4.26</v>
      </c>
      <c r="K10" s="8">
        <v>165.301738</v>
      </c>
    </row>
    <row r="11" spans="1:11" s="23" customFormat="1" ht="15.75">
      <c r="A11" s="24" t="s">
        <v>20</v>
      </c>
      <c r="B11" s="35">
        <v>116</v>
      </c>
      <c r="C11" s="26">
        <f t="shared" si="2"/>
        <v>1198.0038925704398</v>
      </c>
      <c r="D11" s="32">
        <f t="shared" si="3"/>
        <v>45.681363124899526</v>
      </c>
      <c r="E11" s="33">
        <f t="shared" si="0"/>
        <v>154.07104687510048</v>
      </c>
      <c r="F11" s="21">
        <v>4.26</v>
      </c>
      <c r="G11" s="34">
        <f t="shared" si="1"/>
        <v>204.01241</v>
      </c>
      <c r="I11" s="8">
        <v>199.75241</v>
      </c>
      <c r="J11" s="8">
        <v>4.26</v>
      </c>
      <c r="K11" s="8">
        <v>204.01241</v>
      </c>
    </row>
    <row r="12" spans="1:11" s="23" customFormat="1" ht="15.75">
      <c r="A12" s="24" t="s">
        <v>22</v>
      </c>
      <c r="B12" s="35">
        <v>116</v>
      </c>
      <c r="C12" s="26">
        <f t="shared" si="2"/>
        <v>1269.0041251727084</v>
      </c>
      <c r="D12" s="32">
        <f t="shared" si="3"/>
        <v>45.681363124899526</v>
      </c>
      <c r="E12" s="33">
        <f t="shared" si="0"/>
        <v>163.2021358751005</v>
      </c>
      <c r="F12" s="21">
        <v>4.26</v>
      </c>
      <c r="G12" s="34">
        <f t="shared" si="1"/>
        <v>213.14349900000002</v>
      </c>
      <c r="I12" s="8">
        <v>208.88349900000003</v>
      </c>
      <c r="J12" s="8">
        <v>4.26</v>
      </c>
      <c r="K12" s="8">
        <v>213.143499</v>
      </c>
    </row>
    <row r="13" spans="1:11" s="23" customFormat="1" ht="15.75">
      <c r="A13" s="24" t="s">
        <v>24</v>
      </c>
      <c r="B13" s="35">
        <v>116</v>
      </c>
      <c r="C13" s="26">
        <f t="shared" si="2"/>
        <v>1390.0045109563077</v>
      </c>
      <c r="D13" s="32">
        <f t="shared" si="3"/>
        <v>45.681363124899526</v>
      </c>
      <c r="E13" s="33">
        <f t="shared" si="0"/>
        <v>178.76356787510048</v>
      </c>
      <c r="F13" s="21">
        <v>4.26</v>
      </c>
      <c r="G13" s="34">
        <f t="shared" si="1"/>
        <v>228.704931</v>
      </c>
      <c r="I13" s="8">
        <v>224.444931</v>
      </c>
      <c r="J13" s="8">
        <v>4.26</v>
      </c>
      <c r="K13" s="8">
        <v>228.704931</v>
      </c>
    </row>
    <row r="14" spans="1:11" s="23" customFormat="1" ht="15.75">
      <c r="A14" s="24" t="s">
        <v>26</v>
      </c>
      <c r="B14" s="35">
        <v>116</v>
      </c>
      <c r="C14" s="26">
        <f t="shared" si="2"/>
        <v>1127.0036677438302</v>
      </c>
      <c r="D14" s="32">
        <f t="shared" si="3"/>
        <v>45.681363124899526</v>
      </c>
      <c r="E14" s="33">
        <f t="shared" si="0"/>
        <v>144.93995887510047</v>
      </c>
      <c r="F14" s="21">
        <v>4.26</v>
      </c>
      <c r="G14" s="34">
        <f t="shared" si="1"/>
        <v>194.88132199999998</v>
      </c>
      <c r="I14" s="8">
        <v>190.621322</v>
      </c>
      <c r="J14" s="8">
        <v>4.26</v>
      </c>
      <c r="K14" s="8">
        <v>194.881322</v>
      </c>
    </row>
    <row r="15" spans="1:11" s="23" customFormat="1" ht="15.75">
      <c r="A15" s="24" t="s">
        <v>28</v>
      </c>
      <c r="B15" s="35">
        <v>116</v>
      </c>
      <c r="C15" s="26">
        <f t="shared" si="2"/>
        <v>1064.003460583654</v>
      </c>
      <c r="D15" s="32">
        <f t="shared" si="3"/>
        <v>45.681363124899526</v>
      </c>
      <c r="E15" s="33">
        <f t="shared" si="0"/>
        <v>136.8377248751005</v>
      </c>
      <c r="F15" s="21">
        <v>4.26</v>
      </c>
      <c r="G15" s="34">
        <f t="shared" si="1"/>
        <v>186.779088</v>
      </c>
      <c r="I15" s="8">
        <v>182.519088</v>
      </c>
      <c r="J15" s="8">
        <v>4.26</v>
      </c>
      <c r="K15" s="8">
        <v>186.779088</v>
      </c>
    </row>
    <row r="16" spans="1:11" s="23" customFormat="1" ht="15.75">
      <c r="A16" s="24" t="s">
        <v>30</v>
      </c>
      <c r="B16" s="35">
        <v>116</v>
      </c>
      <c r="C16" s="26">
        <f t="shared" si="2"/>
        <v>1180.0038333818181</v>
      </c>
      <c r="D16" s="32">
        <f t="shared" si="3"/>
        <v>45.681363124899526</v>
      </c>
      <c r="E16" s="33">
        <f t="shared" si="0"/>
        <v>151.7561228751005</v>
      </c>
      <c r="F16" s="21">
        <v>4.26</v>
      </c>
      <c r="G16" s="34">
        <f t="shared" si="1"/>
        <v>201.697486</v>
      </c>
      <c r="I16" s="8">
        <v>197.437486</v>
      </c>
      <c r="J16" s="8">
        <v>4.26</v>
      </c>
      <c r="K16" s="8">
        <v>201.697486</v>
      </c>
    </row>
    <row r="17" spans="1:11" s="23" customFormat="1" ht="15.75">
      <c r="A17" s="24" t="s">
        <v>32</v>
      </c>
      <c r="B17" s="35">
        <v>116</v>
      </c>
      <c r="C17" s="26">
        <f t="shared" si="2"/>
        <v>322.00104834391976</v>
      </c>
      <c r="D17" s="32">
        <f t="shared" si="3"/>
        <v>45.681363124899526</v>
      </c>
      <c r="E17" s="33">
        <f t="shared" si="0"/>
        <v>41.411416875100464</v>
      </c>
      <c r="F17" s="21">
        <v>4.26</v>
      </c>
      <c r="G17" s="34">
        <f t="shared" si="1"/>
        <v>91.35278</v>
      </c>
      <c r="I17" s="8">
        <v>87.09277999999999</v>
      </c>
      <c r="J17" s="8">
        <v>4.26</v>
      </c>
      <c r="K17" s="8">
        <v>91.35278000000001</v>
      </c>
    </row>
    <row r="18" spans="1:11" s="23" customFormat="1" ht="15.75">
      <c r="A18" s="24" t="s">
        <v>34</v>
      </c>
      <c r="B18" s="35">
        <v>116</v>
      </c>
      <c r="C18" s="26">
        <f t="shared" si="2"/>
        <v>575.0018655855264</v>
      </c>
      <c r="D18" s="32">
        <f t="shared" si="3"/>
        <v>45.681363124899526</v>
      </c>
      <c r="E18" s="33">
        <f t="shared" si="0"/>
        <v>73.94895787510049</v>
      </c>
      <c r="F18" s="21">
        <v>4.26</v>
      </c>
      <c r="G18" s="34">
        <f t="shared" si="1"/>
        <v>123.89032100000001</v>
      </c>
      <c r="I18" s="8">
        <v>119.63032100000001</v>
      </c>
      <c r="J18" s="8">
        <v>4.26</v>
      </c>
      <c r="K18" s="8">
        <v>123.890321</v>
      </c>
    </row>
    <row r="19" spans="1:11" s="23" customFormat="1" ht="15.75">
      <c r="A19" s="24" t="s">
        <v>36</v>
      </c>
      <c r="B19" s="35">
        <v>116</v>
      </c>
      <c r="C19" s="26">
        <f t="shared" si="2"/>
        <v>259.0008411837435</v>
      </c>
      <c r="D19" s="32">
        <f t="shared" si="3"/>
        <v>45.681363124899526</v>
      </c>
      <c r="E19" s="33">
        <f t="shared" si="0"/>
        <v>33.30918287510047</v>
      </c>
      <c r="F19" s="21">
        <v>4.26</v>
      </c>
      <c r="G19" s="34">
        <f t="shared" si="1"/>
        <v>83.250546</v>
      </c>
      <c r="I19" s="8">
        <v>78.990546</v>
      </c>
      <c r="J19" s="8">
        <v>4.26</v>
      </c>
      <c r="K19" s="8">
        <v>83.250546</v>
      </c>
    </row>
    <row r="20" spans="1:11" s="23" customFormat="1" ht="15.75">
      <c r="A20" s="24" t="s">
        <v>38</v>
      </c>
      <c r="B20" s="35">
        <v>116</v>
      </c>
      <c r="C20" s="26">
        <f t="shared" si="2"/>
        <v>676.0022072030428</v>
      </c>
      <c r="D20" s="32">
        <f t="shared" si="3"/>
        <v>45.681363124899526</v>
      </c>
      <c r="E20" s="33">
        <f t="shared" si="0"/>
        <v>86.93825487510048</v>
      </c>
      <c r="F20" s="21">
        <v>4.26</v>
      </c>
      <c r="G20" s="34">
        <f t="shared" si="1"/>
        <v>136.879618</v>
      </c>
      <c r="I20" s="8">
        <v>132.619618</v>
      </c>
      <c r="J20" s="8">
        <v>4.26</v>
      </c>
      <c r="K20" s="8">
        <v>136.879618</v>
      </c>
    </row>
    <row r="21" spans="1:11" s="23" customFormat="1" ht="15.75">
      <c r="A21" s="24" t="s">
        <v>40</v>
      </c>
      <c r="B21" s="35">
        <v>116</v>
      </c>
      <c r="C21" s="26">
        <f t="shared" si="2"/>
        <v>970.0031558073284</v>
      </c>
      <c r="D21" s="32">
        <f t="shared" si="3"/>
        <v>45.681363124899526</v>
      </c>
      <c r="E21" s="33">
        <f t="shared" si="0"/>
        <v>124.7486778751005</v>
      </c>
      <c r="F21" s="21">
        <v>4.26</v>
      </c>
      <c r="G21" s="34">
        <f t="shared" si="1"/>
        <v>174.690041</v>
      </c>
      <c r="I21" s="8">
        <v>170.43004100000002</v>
      </c>
      <c r="J21" s="8">
        <v>4.26</v>
      </c>
      <c r="K21" s="8">
        <v>174.69004100000004</v>
      </c>
    </row>
    <row r="22" spans="1:11" s="23" customFormat="1" ht="15.75">
      <c r="A22" s="24" t="s">
        <v>42</v>
      </c>
      <c r="B22" s="35">
        <v>116</v>
      </c>
      <c r="C22" s="26">
        <f t="shared" si="2"/>
        <v>1177.0038287008203</v>
      </c>
      <c r="D22" s="32">
        <f t="shared" si="3"/>
        <v>45.681363124899526</v>
      </c>
      <c r="E22" s="33">
        <f t="shared" si="0"/>
        <v>151.3703028751005</v>
      </c>
      <c r="F22" s="21">
        <v>4.26</v>
      </c>
      <c r="G22" s="34">
        <f t="shared" si="1"/>
        <v>201.311666</v>
      </c>
      <c r="I22" s="8">
        <v>197.051666</v>
      </c>
      <c r="J22" s="8">
        <v>4.26</v>
      </c>
      <c r="K22" s="8">
        <v>201.311666</v>
      </c>
    </row>
    <row r="23" spans="1:11" s="23" customFormat="1" ht="15.75">
      <c r="A23" s="24" t="s">
        <v>44</v>
      </c>
      <c r="B23" s="35">
        <v>116</v>
      </c>
      <c r="C23" s="26">
        <f t="shared" si="2"/>
        <v>1242.0040363897754</v>
      </c>
      <c r="D23" s="32">
        <f t="shared" si="3"/>
        <v>45.681363124899526</v>
      </c>
      <c r="E23" s="33">
        <f t="shared" si="0"/>
        <v>159.72974987510048</v>
      </c>
      <c r="F23" s="21">
        <v>4.26</v>
      </c>
      <c r="G23" s="34">
        <f t="shared" si="1"/>
        <v>209.671113</v>
      </c>
      <c r="I23" s="8">
        <v>205.411113</v>
      </c>
      <c r="J23" s="8">
        <v>4.26</v>
      </c>
      <c r="K23" s="8">
        <v>209.67111300000002</v>
      </c>
    </row>
    <row r="24" spans="1:11" s="23" customFormat="1" ht="15.75">
      <c r="A24" s="24" t="s">
        <v>46</v>
      </c>
      <c r="B24" s="35">
        <v>116</v>
      </c>
      <c r="C24" s="26">
        <f t="shared" si="2"/>
        <v>1324.0042991151336</v>
      </c>
      <c r="D24" s="32">
        <f t="shared" si="3"/>
        <v>45.681363124899526</v>
      </c>
      <c r="E24" s="33">
        <f t="shared" si="0"/>
        <v>170.27551387510047</v>
      </c>
      <c r="F24" s="21">
        <v>4.26</v>
      </c>
      <c r="G24" s="34">
        <f t="shared" si="1"/>
        <v>220.21687699999998</v>
      </c>
      <c r="I24" s="8">
        <v>215.956877</v>
      </c>
      <c r="J24" s="8">
        <v>4.26</v>
      </c>
      <c r="K24" s="8">
        <v>220.21687700000004</v>
      </c>
    </row>
    <row r="25" spans="1:11" s="23" customFormat="1" ht="15.75">
      <c r="A25" s="24" t="s">
        <v>48</v>
      </c>
      <c r="B25" s="35">
        <v>116</v>
      </c>
      <c r="C25" s="26">
        <f t="shared" si="2"/>
        <v>1049.0034216273477</v>
      </c>
      <c r="D25" s="32">
        <f t="shared" si="3"/>
        <v>45.681363124899526</v>
      </c>
      <c r="E25" s="33">
        <f t="shared" si="0"/>
        <v>134.90862287510052</v>
      </c>
      <c r="F25" s="21">
        <v>4.26</v>
      </c>
      <c r="G25" s="34">
        <f t="shared" si="1"/>
        <v>184.84998600000003</v>
      </c>
      <c r="I25" s="8">
        <v>180.58998600000004</v>
      </c>
      <c r="J25" s="8">
        <v>4.26</v>
      </c>
      <c r="K25" s="8">
        <v>184.849986</v>
      </c>
    </row>
    <row r="26" spans="1:11" s="23" customFormat="1" ht="15.75">
      <c r="A26" s="24" t="s">
        <v>50</v>
      </c>
      <c r="B26" s="35">
        <v>116</v>
      </c>
      <c r="C26" s="26">
        <f t="shared" si="2"/>
        <v>395.00128925062586</v>
      </c>
      <c r="D26" s="32">
        <f t="shared" si="3"/>
        <v>45.681363124899526</v>
      </c>
      <c r="E26" s="33">
        <f t="shared" si="0"/>
        <v>50.79971987510047</v>
      </c>
      <c r="F26" s="21">
        <v>4.26</v>
      </c>
      <c r="G26" s="34">
        <f t="shared" si="1"/>
        <v>100.741083</v>
      </c>
      <c r="I26" s="8">
        <v>96.481083</v>
      </c>
      <c r="J26" s="8">
        <v>4.26</v>
      </c>
      <c r="K26" s="8">
        <v>100.741083</v>
      </c>
    </row>
    <row r="27" spans="1:11" s="23" customFormat="1" ht="15.75">
      <c r="A27" s="24" t="s">
        <v>52</v>
      </c>
      <c r="B27" s="35">
        <v>116</v>
      </c>
      <c r="C27" s="26">
        <f t="shared" si="2"/>
        <v>516.0016828098843</v>
      </c>
      <c r="D27" s="32">
        <f t="shared" si="3"/>
        <v>45.681363124899526</v>
      </c>
      <c r="E27" s="33">
        <f t="shared" si="0"/>
        <v>66.36115287510049</v>
      </c>
      <c r="F27" s="21">
        <v>4.26</v>
      </c>
      <c r="G27" s="34">
        <f t="shared" si="1"/>
        <v>116.30251600000001</v>
      </c>
      <c r="I27" s="8">
        <v>112.04251600000002</v>
      </c>
      <c r="J27" s="8">
        <v>4.26</v>
      </c>
      <c r="K27" s="8">
        <v>116.302516</v>
      </c>
    </row>
    <row r="28" spans="1:11" s="23" customFormat="1" ht="15.75">
      <c r="A28" s="24" t="s">
        <v>54</v>
      </c>
      <c r="B28" s="35">
        <v>116</v>
      </c>
      <c r="C28" s="26">
        <f t="shared" si="2"/>
        <v>569.0018484478719</v>
      </c>
      <c r="D28" s="32">
        <f t="shared" si="3"/>
        <v>45.681363124899526</v>
      </c>
      <c r="E28" s="33">
        <f t="shared" si="0"/>
        <v>73.17731687510047</v>
      </c>
      <c r="F28" s="21">
        <v>4.26</v>
      </c>
      <c r="G28" s="34">
        <f t="shared" si="1"/>
        <v>123.11868</v>
      </c>
      <c r="I28" s="8">
        <v>118.85867999999999</v>
      </c>
      <c r="J28" s="8">
        <v>4.26</v>
      </c>
      <c r="K28" s="8">
        <v>123.11868000000001</v>
      </c>
    </row>
    <row r="29" spans="1:11" s="23" customFormat="1" ht="15.75">
      <c r="A29" s="24" t="s">
        <v>56</v>
      </c>
      <c r="B29" s="35">
        <v>116</v>
      </c>
      <c r="C29" s="26">
        <f t="shared" si="2"/>
        <v>53.000172442470415</v>
      </c>
      <c r="D29" s="32">
        <f t="shared" si="3"/>
        <v>45.681363124899526</v>
      </c>
      <c r="E29" s="33">
        <f t="shared" si="0"/>
        <v>6.816164875100469</v>
      </c>
      <c r="F29" s="21">
        <v>4.26</v>
      </c>
      <c r="G29" s="34">
        <f t="shared" si="1"/>
        <v>56.75752799999999</v>
      </c>
      <c r="I29" s="8">
        <v>52.497527999999996</v>
      </c>
      <c r="J29" s="8">
        <v>4.26</v>
      </c>
      <c r="K29" s="8">
        <v>56.757528</v>
      </c>
    </row>
    <row r="30" spans="1:11" s="23" customFormat="1" ht="15.75">
      <c r="A30" s="24" t="s">
        <v>58</v>
      </c>
      <c r="B30" s="35">
        <v>116</v>
      </c>
      <c r="C30" s="26">
        <f t="shared" si="2"/>
        <v>122.00039674030104</v>
      </c>
      <c r="D30" s="32">
        <f t="shared" si="3"/>
        <v>45.681363124899526</v>
      </c>
      <c r="E30" s="33">
        <f t="shared" si="0"/>
        <v>15.690039875100467</v>
      </c>
      <c r="F30" s="21">
        <v>4.26</v>
      </c>
      <c r="G30" s="34">
        <f t="shared" si="1"/>
        <v>65.63140299999999</v>
      </c>
      <c r="I30" s="8">
        <v>61.371402999999994</v>
      </c>
      <c r="J30" s="8">
        <v>4.26</v>
      </c>
      <c r="K30" s="8">
        <v>65.63140299999999</v>
      </c>
    </row>
    <row r="31" spans="1:11" s="23" customFormat="1" ht="15.75">
      <c r="A31" s="24" t="s">
        <v>60</v>
      </c>
      <c r="B31" s="35">
        <v>116</v>
      </c>
      <c r="C31" s="26">
        <f t="shared" si="2"/>
        <v>722.0023515511572</v>
      </c>
      <c r="D31" s="32">
        <f t="shared" si="3"/>
        <v>45.681363124899526</v>
      </c>
      <c r="E31" s="33">
        <f t="shared" si="0"/>
        <v>92.85417087510046</v>
      </c>
      <c r="F31" s="21">
        <v>4.26</v>
      </c>
      <c r="G31" s="34">
        <f t="shared" si="1"/>
        <v>142.79553399999998</v>
      </c>
      <c r="I31" s="8">
        <v>138.53553399999998</v>
      </c>
      <c r="J31" s="8">
        <v>4.26</v>
      </c>
      <c r="K31" s="8">
        <v>142.795534</v>
      </c>
    </row>
    <row r="32" spans="1:11" s="23" customFormat="1" ht="15.75">
      <c r="A32" s="24" t="s">
        <v>62</v>
      </c>
      <c r="B32" s="35">
        <v>116</v>
      </c>
      <c r="C32" s="26">
        <f t="shared" si="2"/>
        <v>145.0004689143583</v>
      </c>
      <c r="D32" s="32">
        <f t="shared" si="3"/>
        <v>45.681363124899526</v>
      </c>
      <c r="E32" s="33">
        <f t="shared" si="0"/>
        <v>18.647997875100465</v>
      </c>
      <c r="F32" s="21">
        <v>4.26</v>
      </c>
      <c r="G32" s="34">
        <f t="shared" si="1"/>
        <v>68.589361</v>
      </c>
      <c r="I32" s="8">
        <v>64.32936099999999</v>
      </c>
      <c r="J32" s="8">
        <v>4.26</v>
      </c>
      <c r="K32" s="8">
        <v>68.589361</v>
      </c>
    </row>
    <row r="33" spans="1:11" s="23" customFormat="1" ht="15.75">
      <c r="A33" s="24" t="s">
        <v>64</v>
      </c>
      <c r="B33" s="35">
        <v>116</v>
      </c>
      <c r="C33" s="26">
        <f t="shared" si="2"/>
        <v>1073.003482402306</v>
      </c>
      <c r="D33" s="32">
        <f t="shared" si="3"/>
        <v>45.681363124899526</v>
      </c>
      <c r="E33" s="33">
        <f t="shared" si="0"/>
        <v>137.99518587510047</v>
      </c>
      <c r="F33" s="21">
        <v>4.26</v>
      </c>
      <c r="G33" s="34">
        <f t="shared" si="1"/>
        <v>187.93654899999999</v>
      </c>
      <c r="I33" s="8">
        <v>183.676549</v>
      </c>
      <c r="J33" s="8">
        <v>4.26</v>
      </c>
      <c r="K33" s="8">
        <v>187.936549</v>
      </c>
    </row>
    <row r="34" spans="1:11" s="23" customFormat="1" ht="15.75">
      <c r="A34" s="24" t="s">
        <v>66</v>
      </c>
      <c r="B34" s="35">
        <v>116</v>
      </c>
      <c r="C34" s="26">
        <f t="shared" si="2"/>
        <v>777.0025254935828</v>
      </c>
      <c r="D34" s="32">
        <f t="shared" si="3"/>
        <v>45.681363124899526</v>
      </c>
      <c r="E34" s="33">
        <f t="shared" si="0"/>
        <v>99.92754887510048</v>
      </c>
      <c r="F34" s="21">
        <v>4.26</v>
      </c>
      <c r="G34" s="34">
        <f t="shared" si="1"/>
        <v>149.868912</v>
      </c>
      <c r="I34" s="8">
        <v>145.608912</v>
      </c>
      <c r="J34" s="8">
        <v>4.26</v>
      </c>
      <c r="K34" s="8">
        <v>149.868912</v>
      </c>
    </row>
    <row r="35" spans="1:11" s="23" customFormat="1" ht="15.75">
      <c r="A35" s="24" t="s">
        <v>68</v>
      </c>
      <c r="B35" s="35">
        <v>116</v>
      </c>
      <c r="C35" s="26">
        <f t="shared" si="2"/>
        <v>541.0017632883793</v>
      </c>
      <c r="D35" s="32">
        <f t="shared" si="3"/>
        <v>45.681363124899526</v>
      </c>
      <c r="E35" s="33">
        <f t="shared" si="0"/>
        <v>69.57632487510048</v>
      </c>
      <c r="F35" s="21">
        <v>4.26</v>
      </c>
      <c r="G35" s="34">
        <f t="shared" si="1"/>
        <v>119.517688</v>
      </c>
      <c r="I35" s="8">
        <v>115.257688</v>
      </c>
      <c r="J35" s="8">
        <v>4.26</v>
      </c>
      <c r="K35" s="8">
        <v>119.517688</v>
      </c>
    </row>
    <row r="36" spans="1:11" s="23" customFormat="1" ht="15.75">
      <c r="A36" s="24" t="s">
        <v>70</v>
      </c>
      <c r="B36" s="35">
        <v>116</v>
      </c>
      <c r="C36" s="26">
        <f t="shared" si="2"/>
        <v>925.003000060115</v>
      </c>
      <c r="D36" s="32">
        <f t="shared" si="3"/>
        <v>45.681363124899526</v>
      </c>
      <c r="E36" s="33">
        <f t="shared" si="0"/>
        <v>118.96136687510048</v>
      </c>
      <c r="F36" s="21">
        <v>4.26</v>
      </c>
      <c r="G36" s="34">
        <f t="shared" si="1"/>
        <v>168.90273</v>
      </c>
      <c r="I36" s="8">
        <v>164.64273</v>
      </c>
      <c r="J36" s="8">
        <v>4.26</v>
      </c>
      <c r="K36" s="8">
        <v>168.90273</v>
      </c>
    </row>
    <row r="37" spans="1:11" s="23" customFormat="1" ht="15.75">
      <c r="A37" s="24" t="s">
        <v>72</v>
      </c>
      <c r="B37" s="35">
        <v>116</v>
      </c>
      <c r="C37" s="26">
        <f t="shared" si="2"/>
        <v>282.0009211334597</v>
      </c>
      <c r="D37" s="32">
        <f t="shared" si="3"/>
        <v>45.681363124899526</v>
      </c>
      <c r="E37" s="33">
        <f t="shared" si="0"/>
        <v>36.267141875100485</v>
      </c>
      <c r="F37" s="21">
        <v>4.26</v>
      </c>
      <c r="G37" s="34">
        <f t="shared" si="1"/>
        <v>86.20850500000002</v>
      </c>
      <c r="I37" s="8">
        <v>81.94850500000001</v>
      </c>
      <c r="J37" s="8">
        <v>4.26</v>
      </c>
      <c r="K37" s="8">
        <v>86.208505</v>
      </c>
    </row>
    <row r="38" spans="1:11" s="23" customFormat="1" ht="15.75">
      <c r="A38" s="24" t="s">
        <v>74</v>
      </c>
      <c r="B38" s="35">
        <v>116</v>
      </c>
      <c r="C38" s="26">
        <f t="shared" si="2"/>
        <v>667.002169833073</v>
      </c>
      <c r="D38" s="32">
        <f t="shared" si="3"/>
        <v>45.681363124899526</v>
      </c>
      <c r="E38" s="33">
        <f t="shared" si="0"/>
        <v>85.78079187510048</v>
      </c>
      <c r="F38" s="21">
        <v>4.26</v>
      </c>
      <c r="G38" s="34">
        <f t="shared" si="1"/>
        <v>135.722155</v>
      </c>
      <c r="I38" s="8">
        <v>131.462155</v>
      </c>
      <c r="J38" s="8">
        <v>4.26</v>
      </c>
      <c r="K38" s="8">
        <v>135.722155</v>
      </c>
    </row>
    <row r="39" spans="1:11" s="23" customFormat="1" ht="16.5" thickBot="1">
      <c r="A39" s="36" t="s">
        <v>76</v>
      </c>
      <c r="B39" s="37">
        <v>116</v>
      </c>
      <c r="C39" s="26">
        <f t="shared" si="2"/>
        <v>1077.0035067868403</v>
      </c>
      <c r="D39" s="32">
        <f t="shared" si="3"/>
        <v>45.681363124899526</v>
      </c>
      <c r="E39" s="39">
        <f t="shared" si="0"/>
        <v>138.50961487510048</v>
      </c>
      <c r="F39" s="40">
        <v>4.26</v>
      </c>
      <c r="G39" s="41">
        <f t="shared" si="1"/>
        <v>188.450978</v>
      </c>
      <c r="I39" s="8">
        <v>184.190978</v>
      </c>
      <c r="J39" s="8">
        <v>4.26</v>
      </c>
      <c r="K39" s="8">
        <v>188.450978</v>
      </c>
    </row>
    <row r="40" spans="1:11" s="23" customFormat="1" ht="16.5" thickBot="1">
      <c r="A40" s="137" t="s">
        <v>643</v>
      </c>
      <c r="B40" s="137"/>
      <c r="C40" s="42">
        <f>SUM(C4:C39)</f>
        <v>26732.086952325135</v>
      </c>
      <c r="D40" s="43">
        <f>SUM(D4:D39)</f>
        <v>1628.7768783153826</v>
      </c>
      <c r="E40" s="43">
        <f>SUM(E4:E39)</f>
        <v>3437.9192316846174</v>
      </c>
      <c r="F40" s="43">
        <f>SUM(F4:F39)</f>
        <v>153.36</v>
      </c>
      <c r="G40" s="44">
        <f>SUM(G4:G39)</f>
        <v>5220.0561099999995</v>
      </c>
      <c r="I40" s="94">
        <f>SUM(I4:I39)</f>
        <v>5066.69611</v>
      </c>
      <c r="J40" s="94">
        <f>SUM(J4:J39)</f>
        <v>153.36</v>
      </c>
      <c r="K40" s="94">
        <f>SUM(K4:K39)</f>
        <v>5220.0561099999995</v>
      </c>
    </row>
    <row r="41" spans="1:7" s="23" customFormat="1" ht="16.5" thickBot="1">
      <c r="A41" s="45"/>
      <c r="B41" s="46"/>
      <c r="C41" s="47"/>
      <c r="D41" s="48"/>
      <c r="E41" s="48"/>
      <c r="F41" s="48"/>
      <c r="G41" s="49"/>
    </row>
    <row r="42" spans="1:7" s="23" customFormat="1" ht="15.75">
      <c r="A42" s="4"/>
      <c r="B42" s="4"/>
      <c r="C42" s="4"/>
      <c r="D42" s="142" t="s">
        <v>644</v>
      </c>
      <c r="E42" s="159" t="s">
        <v>645</v>
      </c>
      <c r="F42" s="142" t="s">
        <v>646</v>
      </c>
      <c r="G42" s="50"/>
    </row>
    <row r="43" spans="1:7" s="23" customFormat="1" ht="16.5" thickBot="1">
      <c r="A43" s="4"/>
      <c r="B43" s="4"/>
      <c r="C43" s="4"/>
      <c r="D43" s="143"/>
      <c r="E43" s="160"/>
      <c r="F43" s="143"/>
      <c r="G43" s="50"/>
    </row>
    <row r="44" spans="1:7" s="23" customFormat="1" ht="15.75">
      <c r="A44" s="144" t="s">
        <v>647</v>
      </c>
      <c r="B44" s="145"/>
      <c r="C44" s="146"/>
      <c r="D44" s="51">
        <f>SUM(G4:G5)</f>
        <v>336.07142</v>
      </c>
      <c r="E44" s="52">
        <v>2</v>
      </c>
      <c r="F44" s="51">
        <f>D44/E44</f>
        <v>168.03571</v>
      </c>
      <c r="G44" s="4"/>
    </row>
    <row r="45" spans="1:7" s="23" customFormat="1" ht="15.75">
      <c r="A45" s="131" t="s">
        <v>648</v>
      </c>
      <c r="B45" s="132"/>
      <c r="C45" s="147"/>
      <c r="D45" s="53">
        <f>G89-D95-D93</f>
        <v>9802.480843</v>
      </c>
      <c r="E45" s="54">
        <v>66</v>
      </c>
      <c r="F45" s="53">
        <f>D45/E45</f>
        <v>148.5224370151515</v>
      </c>
      <c r="G45" s="4"/>
    </row>
    <row r="46" spans="1:7" s="23" customFormat="1" ht="16.5" thickBot="1">
      <c r="A46" s="133" t="s">
        <v>649</v>
      </c>
      <c r="B46" s="134"/>
      <c r="C46" s="148"/>
      <c r="D46" s="55">
        <f>SUM(G84:G87)</f>
        <v>1622.934012</v>
      </c>
      <c r="E46" s="56">
        <v>4</v>
      </c>
      <c r="F46" s="55">
        <f>D46/E46</f>
        <v>405.733503</v>
      </c>
      <c r="G46" s="4"/>
    </row>
    <row r="47" spans="1:7" s="23" customFormat="1" ht="16.5" thickBot="1">
      <c r="A47" s="4"/>
      <c r="B47" s="149"/>
      <c r="C47" s="150"/>
      <c r="D47" s="57">
        <f>SUM(D44:D46)</f>
        <v>11761.486275</v>
      </c>
      <c r="E47" s="57">
        <f>SUM(E44:E46)</f>
        <v>72</v>
      </c>
      <c r="F47" s="57">
        <f>D47/E47</f>
        <v>163.35397604166667</v>
      </c>
      <c r="G47"/>
    </row>
    <row r="48" spans="1:7" s="23" customFormat="1" ht="16.5" thickBot="1">
      <c r="A48" s="58"/>
      <c r="B48" s="59"/>
      <c r="C48" s="60"/>
      <c r="D48" s="61"/>
      <c r="E48" s="61"/>
      <c r="F48" s="61"/>
      <c r="G48" s="62"/>
    </row>
    <row r="49" spans="1:7" s="23" customFormat="1" ht="42.75" customHeight="1" thickBot="1">
      <c r="A49" s="151" t="s">
        <v>668</v>
      </c>
      <c r="B49" s="152"/>
      <c r="C49" s="152"/>
      <c r="D49" s="152"/>
      <c r="E49" s="152"/>
      <c r="F49" s="152"/>
      <c r="G49" s="153"/>
    </row>
    <row r="50" spans="1:7" s="23" customFormat="1" ht="24" customHeight="1" thickBot="1">
      <c r="A50" s="154" t="s">
        <v>652</v>
      </c>
      <c r="B50" s="13" t="s">
        <v>636</v>
      </c>
      <c r="C50" s="155" t="s">
        <v>637</v>
      </c>
      <c r="D50" s="14" t="s">
        <v>638</v>
      </c>
      <c r="E50" s="15" t="s">
        <v>639</v>
      </c>
      <c r="F50" s="161" t="s">
        <v>671</v>
      </c>
      <c r="G50" s="161" t="s">
        <v>651</v>
      </c>
    </row>
    <row r="51" spans="1:7" s="23" customFormat="1" ht="28.5" customHeight="1" thickBot="1">
      <c r="A51" s="154"/>
      <c r="B51" s="17" t="s">
        <v>640</v>
      </c>
      <c r="C51" s="156"/>
      <c r="D51" s="18" t="s">
        <v>641</v>
      </c>
      <c r="E51" s="19" t="s">
        <v>642</v>
      </c>
      <c r="F51" s="162"/>
      <c r="G51" s="163"/>
    </row>
    <row r="52" spans="1:11" s="23" customFormat="1" ht="15.75">
      <c r="A52" s="24" t="s">
        <v>78</v>
      </c>
      <c r="B52" s="35">
        <v>116</v>
      </c>
      <c r="C52" s="26">
        <f aca="true" t="shared" si="4" ref="C52:C87">E52*7.77565880721</f>
        <v>73.00023215987122</v>
      </c>
      <c r="D52" s="32">
        <f aca="true" t="shared" si="5" ref="D52:D87">B52*81662/62210*30/100</f>
        <v>45.681363124899526</v>
      </c>
      <c r="E52" s="28">
        <f>I52-D52</f>
        <v>9.388301875100481</v>
      </c>
      <c r="F52" s="29">
        <v>4.26</v>
      </c>
      <c r="G52" s="30">
        <f>D52+E52+F52</f>
        <v>59.329665000000006</v>
      </c>
      <c r="I52" s="8">
        <v>55.06966500000001</v>
      </c>
      <c r="J52" s="8">
        <v>4.26</v>
      </c>
      <c r="K52" s="8">
        <v>59.329665</v>
      </c>
    </row>
    <row r="53" spans="1:11" s="23" customFormat="1" ht="15.75">
      <c r="A53" s="24" t="s">
        <v>80</v>
      </c>
      <c r="B53" s="35">
        <v>116</v>
      </c>
      <c r="C53" s="26">
        <f t="shared" si="4"/>
        <v>683.0022129415983</v>
      </c>
      <c r="D53" s="32">
        <f t="shared" si="5"/>
        <v>45.681363124899526</v>
      </c>
      <c r="E53" s="33">
        <f aca="true" t="shared" si="6" ref="E53:E87">I53-D53</f>
        <v>87.83850087510046</v>
      </c>
      <c r="F53" s="21">
        <v>4.26</v>
      </c>
      <c r="G53" s="34">
        <f aca="true" t="shared" si="7" ref="G53:G87">D53+E53+F53</f>
        <v>137.77986399999998</v>
      </c>
      <c r="I53" s="8">
        <v>133.51986399999998</v>
      </c>
      <c r="J53" s="8">
        <v>4.26</v>
      </c>
      <c r="K53" s="8">
        <v>137.779864</v>
      </c>
    </row>
    <row r="54" spans="1:11" s="23" customFormat="1" ht="15.75">
      <c r="A54" s="24" t="s">
        <v>82</v>
      </c>
      <c r="B54" s="35">
        <v>116</v>
      </c>
      <c r="C54" s="26">
        <f t="shared" si="4"/>
        <v>1164.0037902732927</v>
      </c>
      <c r="D54" s="32">
        <f t="shared" si="5"/>
        <v>45.681363124899526</v>
      </c>
      <c r="E54" s="33">
        <f t="shared" si="6"/>
        <v>149.69841387510047</v>
      </c>
      <c r="F54" s="21">
        <v>4.26</v>
      </c>
      <c r="G54" s="34">
        <f t="shared" si="7"/>
        <v>199.63977699999998</v>
      </c>
      <c r="I54" s="8">
        <v>195.379777</v>
      </c>
      <c r="J54" s="8">
        <v>4.26</v>
      </c>
      <c r="K54" s="8">
        <v>199.639777</v>
      </c>
    </row>
    <row r="55" spans="1:11" s="23" customFormat="1" ht="15.75">
      <c r="A55" s="24" t="s">
        <v>84</v>
      </c>
      <c r="B55" s="35">
        <v>116</v>
      </c>
      <c r="C55" s="26">
        <f t="shared" si="4"/>
        <v>944.0030711766145</v>
      </c>
      <c r="D55" s="32">
        <f t="shared" si="5"/>
        <v>45.681363124899526</v>
      </c>
      <c r="E55" s="33">
        <f t="shared" si="6"/>
        <v>121.40489887510049</v>
      </c>
      <c r="F55" s="21">
        <v>4.26</v>
      </c>
      <c r="G55" s="34">
        <f t="shared" si="7"/>
        <v>171.346262</v>
      </c>
      <c r="I55" s="8">
        <v>167.086262</v>
      </c>
      <c r="J55" s="8">
        <v>4.26</v>
      </c>
      <c r="K55" s="8">
        <v>171.346262</v>
      </c>
    </row>
    <row r="56" spans="1:11" s="23" customFormat="1" ht="15.75">
      <c r="A56" s="24" t="s">
        <v>86</v>
      </c>
      <c r="B56" s="35">
        <v>116</v>
      </c>
      <c r="C56" s="26">
        <f t="shared" si="4"/>
        <v>1102.0035794896764</v>
      </c>
      <c r="D56" s="32">
        <f t="shared" si="5"/>
        <v>45.681363124899526</v>
      </c>
      <c r="E56" s="33">
        <f t="shared" si="6"/>
        <v>141.72478587510048</v>
      </c>
      <c r="F56" s="21">
        <v>4.26</v>
      </c>
      <c r="G56" s="34">
        <f t="shared" si="7"/>
        <v>191.666149</v>
      </c>
      <c r="I56" s="8">
        <v>187.406149</v>
      </c>
      <c r="J56" s="8">
        <v>4.26</v>
      </c>
      <c r="K56" s="8">
        <v>191.66614900000002</v>
      </c>
    </row>
    <row r="57" spans="1:11" s="23" customFormat="1" ht="15.75">
      <c r="A57" s="24" t="s">
        <v>88</v>
      </c>
      <c r="B57" s="35">
        <v>116</v>
      </c>
      <c r="C57" s="26">
        <f t="shared" si="4"/>
        <v>449.0014590408325</v>
      </c>
      <c r="D57" s="32">
        <f t="shared" si="5"/>
        <v>45.681363124899526</v>
      </c>
      <c r="E57" s="33">
        <f t="shared" si="6"/>
        <v>57.744490875100475</v>
      </c>
      <c r="F57" s="21">
        <v>4.26</v>
      </c>
      <c r="G57" s="34">
        <f t="shared" si="7"/>
        <v>107.685854</v>
      </c>
      <c r="I57" s="8">
        <v>103.425854</v>
      </c>
      <c r="J57" s="8">
        <v>4.26</v>
      </c>
      <c r="K57" s="8">
        <v>107.685854</v>
      </c>
    </row>
    <row r="58" spans="1:11" s="23" customFormat="1" ht="15.75">
      <c r="A58" s="24" t="s">
        <v>90</v>
      </c>
      <c r="B58" s="35">
        <v>116</v>
      </c>
      <c r="C58" s="26">
        <f t="shared" si="4"/>
        <v>1222.003968896716</v>
      </c>
      <c r="D58" s="32">
        <f t="shared" si="5"/>
        <v>45.681363124899526</v>
      </c>
      <c r="E58" s="33">
        <f t="shared" si="6"/>
        <v>157.15761187510049</v>
      </c>
      <c r="F58" s="21">
        <v>4.26</v>
      </c>
      <c r="G58" s="34">
        <f t="shared" si="7"/>
        <v>207.098975</v>
      </c>
      <c r="I58" s="8">
        <v>202.838975</v>
      </c>
      <c r="J58" s="8">
        <v>4.26</v>
      </c>
      <c r="K58" s="8">
        <v>207.098975</v>
      </c>
    </row>
    <row r="59" spans="1:11" s="23" customFormat="1" ht="15.75">
      <c r="A59" s="24" t="s">
        <v>92</v>
      </c>
      <c r="B59" s="35">
        <v>116</v>
      </c>
      <c r="C59" s="26">
        <f t="shared" si="4"/>
        <v>761.0024746093986</v>
      </c>
      <c r="D59" s="32">
        <f t="shared" si="5"/>
        <v>45.681363124899526</v>
      </c>
      <c r="E59" s="33">
        <f t="shared" si="6"/>
        <v>97.86983887510047</v>
      </c>
      <c r="F59" s="21">
        <v>4.26</v>
      </c>
      <c r="G59" s="34">
        <f t="shared" si="7"/>
        <v>147.81120199999998</v>
      </c>
      <c r="I59" s="8">
        <v>143.551202</v>
      </c>
      <c r="J59" s="8">
        <v>4.26</v>
      </c>
      <c r="K59" s="8">
        <v>147.81120199999998</v>
      </c>
    </row>
    <row r="60" spans="1:11" s="23" customFormat="1" ht="15.75">
      <c r="A60" s="24" t="s">
        <v>94</v>
      </c>
      <c r="B60" s="35">
        <v>116</v>
      </c>
      <c r="C60" s="26">
        <f t="shared" si="4"/>
        <v>1091.0035571422457</v>
      </c>
      <c r="D60" s="32">
        <f t="shared" si="5"/>
        <v>45.681363124899526</v>
      </c>
      <c r="E60" s="33">
        <f t="shared" si="6"/>
        <v>140.3101118751005</v>
      </c>
      <c r="F60" s="21">
        <v>4.26</v>
      </c>
      <c r="G60" s="34">
        <f t="shared" si="7"/>
        <v>190.251475</v>
      </c>
      <c r="I60" s="8">
        <v>185.991475</v>
      </c>
      <c r="J60" s="8">
        <v>4.26</v>
      </c>
      <c r="K60" s="8">
        <v>190.251475</v>
      </c>
    </row>
    <row r="61" spans="1:11" s="23" customFormat="1" ht="15.75">
      <c r="A61" s="24" t="s">
        <v>96</v>
      </c>
      <c r="B61" s="35">
        <v>116</v>
      </c>
      <c r="C61" s="26">
        <f t="shared" si="4"/>
        <v>367.0011885398156</v>
      </c>
      <c r="D61" s="32">
        <f t="shared" si="5"/>
        <v>45.681363124899526</v>
      </c>
      <c r="E61" s="33">
        <f t="shared" si="6"/>
        <v>47.198725875100486</v>
      </c>
      <c r="F61" s="21">
        <v>4.26</v>
      </c>
      <c r="G61" s="34">
        <f t="shared" si="7"/>
        <v>97.14008900000002</v>
      </c>
      <c r="I61" s="8">
        <v>92.88008900000001</v>
      </c>
      <c r="J61" s="8">
        <v>4.26</v>
      </c>
      <c r="K61" s="8">
        <v>97.14008899999999</v>
      </c>
    </row>
    <row r="62" spans="1:11" s="23" customFormat="1" ht="15.75">
      <c r="A62" s="24" t="s">
        <v>98</v>
      </c>
      <c r="B62" s="35">
        <v>116</v>
      </c>
      <c r="C62" s="26">
        <f t="shared" si="4"/>
        <v>1094.0035540475844</v>
      </c>
      <c r="D62" s="32">
        <f t="shared" si="5"/>
        <v>45.681363124899526</v>
      </c>
      <c r="E62" s="33">
        <f t="shared" si="6"/>
        <v>140.6959308751005</v>
      </c>
      <c r="F62" s="21">
        <v>4.26</v>
      </c>
      <c r="G62" s="34">
        <f t="shared" si="7"/>
        <v>190.637294</v>
      </c>
      <c r="I62" s="8">
        <v>186.377294</v>
      </c>
      <c r="J62" s="8">
        <v>4.26</v>
      </c>
      <c r="K62" s="8">
        <v>190.637294</v>
      </c>
    </row>
    <row r="63" spans="1:11" s="23" customFormat="1" ht="15.75">
      <c r="A63" s="24" t="s">
        <v>100</v>
      </c>
      <c r="B63" s="35">
        <v>116</v>
      </c>
      <c r="C63" s="26">
        <f t="shared" si="4"/>
        <v>1451.0047175877053</v>
      </c>
      <c r="D63" s="32">
        <f t="shared" si="5"/>
        <v>45.681363124899526</v>
      </c>
      <c r="E63" s="33">
        <f t="shared" si="6"/>
        <v>186.6085888751005</v>
      </c>
      <c r="F63" s="21">
        <v>4.26</v>
      </c>
      <c r="G63" s="34">
        <f t="shared" si="7"/>
        <v>236.54995200000002</v>
      </c>
      <c r="I63" s="8">
        <v>232.28995200000003</v>
      </c>
      <c r="J63" s="8">
        <v>4.26</v>
      </c>
      <c r="K63" s="8">
        <v>236.549952</v>
      </c>
    </row>
    <row r="64" spans="1:11" s="23" customFormat="1" ht="15.75">
      <c r="A64" s="24" t="s">
        <v>102</v>
      </c>
      <c r="B64" s="35">
        <v>116</v>
      </c>
      <c r="C64" s="26">
        <f t="shared" si="4"/>
        <v>779.0025260223617</v>
      </c>
      <c r="D64" s="32">
        <f t="shared" si="5"/>
        <v>45.681363124899526</v>
      </c>
      <c r="E64" s="33">
        <f t="shared" si="6"/>
        <v>100.18476187510049</v>
      </c>
      <c r="F64" s="21">
        <v>4.26</v>
      </c>
      <c r="G64" s="34">
        <f t="shared" si="7"/>
        <v>150.126125</v>
      </c>
      <c r="I64" s="8">
        <v>145.866125</v>
      </c>
      <c r="J64" s="8">
        <v>4.26</v>
      </c>
      <c r="K64" s="8">
        <v>150.126125</v>
      </c>
    </row>
    <row r="65" spans="1:11" s="23" customFormat="1" ht="15.75">
      <c r="A65" s="24" t="s">
        <v>104</v>
      </c>
      <c r="B65" s="35">
        <v>116</v>
      </c>
      <c r="C65" s="26">
        <f t="shared" si="4"/>
        <v>931.0030327490871</v>
      </c>
      <c r="D65" s="32">
        <f t="shared" si="5"/>
        <v>45.681363124899526</v>
      </c>
      <c r="E65" s="33">
        <f t="shared" si="6"/>
        <v>119.73300987510049</v>
      </c>
      <c r="F65" s="21">
        <v>4.26</v>
      </c>
      <c r="G65" s="34">
        <f t="shared" si="7"/>
        <v>169.674373</v>
      </c>
      <c r="I65" s="8">
        <v>165.414373</v>
      </c>
      <c r="J65" s="8">
        <v>4.26</v>
      </c>
      <c r="K65" s="8">
        <v>169.67437300000003</v>
      </c>
    </row>
    <row r="66" spans="1:11" s="23" customFormat="1" ht="15.75">
      <c r="A66" s="24" t="s">
        <v>106</v>
      </c>
      <c r="B66" s="35">
        <v>116</v>
      </c>
      <c r="C66" s="26">
        <f t="shared" si="4"/>
        <v>953.0030929952665</v>
      </c>
      <c r="D66" s="32">
        <f t="shared" si="5"/>
        <v>45.681363124899526</v>
      </c>
      <c r="E66" s="33">
        <f t="shared" si="6"/>
        <v>122.56235987510047</v>
      </c>
      <c r="F66" s="21">
        <v>4.26</v>
      </c>
      <c r="G66" s="34">
        <f t="shared" si="7"/>
        <v>172.50372299999998</v>
      </c>
      <c r="I66" s="8">
        <v>168.243723</v>
      </c>
      <c r="J66" s="8">
        <v>4.26</v>
      </c>
      <c r="K66" s="8">
        <v>172.503723</v>
      </c>
    </row>
    <row r="67" spans="1:11" s="23" customFormat="1" ht="15.75">
      <c r="A67" s="24" t="s">
        <v>108</v>
      </c>
      <c r="B67" s="35">
        <v>116</v>
      </c>
      <c r="C67" s="26">
        <f t="shared" si="4"/>
        <v>1618.005263270737</v>
      </c>
      <c r="D67" s="32">
        <f t="shared" si="5"/>
        <v>45.681363124899526</v>
      </c>
      <c r="E67" s="33">
        <f t="shared" si="6"/>
        <v>208.0859388751005</v>
      </c>
      <c r="F67" s="21">
        <v>4.26</v>
      </c>
      <c r="G67" s="34">
        <f t="shared" si="7"/>
        <v>258.027302</v>
      </c>
      <c r="I67" s="8">
        <v>253.76730200000003</v>
      </c>
      <c r="J67" s="8">
        <v>4.26</v>
      </c>
      <c r="K67" s="8">
        <v>258.027302</v>
      </c>
    </row>
    <row r="68" spans="1:11" s="23" customFormat="1" ht="15.75">
      <c r="A68" s="24" t="s">
        <v>110</v>
      </c>
      <c r="B68" s="35">
        <v>116</v>
      </c>
      <c r="C68" s="26">
        <f t="shared" si="4"/>
        <v>1167.0037949542907</v>
      </c>
      <c r="D68" s="32">
        <f t="shared" si="5"/>
        <v>45.681363124899526</v>
      </c>
      <c r="E68" s="33">
        <f t="shared" si="6"/>
        <v>150.0842338751005</v>
      </c>
      <c r="F68" s="21">
        <v>4.26</v>
      </c>
      <c r="G68" s="34">
        <f t="shared" si="7"/>
        <v>200.025597</v>
      </c>
      <c r="I68" s="8">
        <v>195.765597</v>
      </c>
      <c r="J68" s="8">
        <v>4.26</v>
      </c>
      <c r="K68" s="8">
        <v>200.02559700000003</v>
      </c>
    </row>
    <row r="69" spans="1:11" s="23" customFormat="1" ht="15.75">
      <c r="A69" s="24" t="s">
        <v>112</v>
      </c>
      <c r="B69" s="35">
        <v>116</v>
      </c>
      <c r="C69" s="26">
        <f t="shared" si="4"/>
        <v>242.0007861473405</v>
      </c>
      <c r="D69" s="32">
        <f t="shared" si="5"/>
        <v>45.681363124899526</v>
      </c>
      <c r="E69" s="33">
        <f t="shared" si="6"/>
        <v>31.122865875100466</v>
      </c>
      <c r="F69" s="21">
        <v>4.26</v>
      </c>
      <c r="G69" s="34">
        <f t="shared" si="7"/>
        <v>81.064229</v>
      </c>
      <c r="I69" s="8">
        <v>76.80422899999999</v>
      </c>
      <c r="J69" s="8">
        <v>4.26</v>
      </c>
      <c r="K69" s="8">
        <v>81.064229</v>
      </c>
    </row>
    <row r="70" spans="1:11" s="23" customFormat="1" ht="15.75">
      <c r="A70" s="24" t="s">
        <v>114</v>
      </c>
      <c r="B70" s="35">
        <v>116</v>
      </c>
      <c r="C70" s="26">
        <f t="shared" si="4"/>
        <v>425.0013749388975</v>
      </c>
      <c r="D70" s="32">
        <f t="shared" si="5"/>
        <v>45.681363124899526</v>
      </c>
      <c r="E70" s="33">
        <f t="shared" si="6"/>
        <v>54.65792487510047</v>
      </c>
      <c r="F70" s="21">
        <v>4.26</v>
      </c>
      <c r="G70" s="34">
        <f t="shared" si="7"/>
        <v>104.599288</v>
      </c>
      <c r="I70" s="8">
        <v>100.339288</v>
      </c>
      <c r="J70" s="8">
        <v>4.26</v>
      </c>
      <c r="K70" s="8">
        <v>104.599288</v>
      </c>
    </row>
    <row r="71" spans="1:11" s="23" customFormat="1" ht="15.75">
      <c r="A71" s="24" t="s">
        <v>116</v>
      </c>
      <c r="B71" s="35">
        <v>116</v>
      </c>
      <c r="C71" s="26">
        <f t="shared" si="4"/>
        <v>159.00052704542233</v>
      </c>
      <c r="D71" s="32">
        <f t="shared" si="5"/>
        <v>45.681363124899526</v>
      </c>
      <c r="E71" s="33">
        <f t="shared" si="6"/>
        <v>20.44849587510047</v>
      </c>
      <c r="F71" s="21">
        <v>4.26</v>
      </c>
      <c r="G71" s="34">
        <f t="shared" si="7"/>
        <v>70.389859</v>
      </c>
      <c r="I71" s="8">
        <v>66.129859</v>
      </c>
      <c r="J71" s="8">
        <v>4.26</v>
      </c>
      <c r="K71" s="8">
        <v>70.389859</v>
      </c>
    </row>
    <row r="72" spans="1:11" s="23" customFormat="1" ht="15.75">
      <c r="A72" s="24" t="s">
        <v>118</v>
      </c>
      <c r="B72" s="35">
        <v>116</v>
      </c>
      <c r="C72" s="26">
        <f t="shared" si="4"/>
        <v>898.0029112771823</v>
      </c>
      <c r="D72" s="32">
        <f t="shared" si="5"/>
        <v>45.681363124899526</v>
      </c>
      <c r="E72" s="33">
        <f t="shared" si="6"/>
        <v>115.48898087510048</v>
      </c>
      <c r="F72" s="21">
        <v>4.26</v>
      </c>
      <c r="G72" s="34">
        <f t="shared" si="7"/>
        <v>165.430344</v>
      </c>
      <c r="I72" s="8">
        <v>161.170344</v>
      </c>
      <c r="J72" s="8">
        <v>4.26</v>
      </c>
      <c r="K72" s="8">
        <v>165.43034400000002</v>
      </c>
    </row>
    <row r="73" spans="1:11" s="23" customFormat="1" ht="15.75">
      <c r="A73" s="24" t="s">
        <v>120</v>
      </c>
      <c r="B73" s="35">
        <v>116</v>
      </c>
      <c r="C73" s="26">
        <f t="shared" si="4"/>
        <v>747.0024320296524</v>
      </c>
      <c r="D73" s="32">
        <f t="shared" si="5"/>
        <v>45.681363124899526</v>
      </c>
      <c r="E73" s="33">
        <f t="shared" si="6"/>
        <v>96.06934287510049</v>
      </c>
      <c r="F73" s="21">
        <v>4.26</v>
      </c>
      <c r="G73" s="34">
        <f t="shared" si="7"/>
        <v>146.010706</v>
      </c>
      <c r="I73" s="8">
        <v>141.750706</v>
      </c>
      <c r="J73" s="8">
        <v>4.26</v>
      </c>
      <c r="K73" s="8">
        <v>146.010706</v>
      </c>
    </row>
    <row r="74" spans="1:11" s="23" customFormat="1" ht="15.75">
      <c r="A74" s="24" t="s">
        <v>122</v>
      </c>
      <c r="B74" s="35">
        <v>116</v>
      </c>
      <c r="C74" s="26">
        <f t="shared" si="4"/>
        <v>1094.0035540475844</v>
      </c>
      <c r="D74" s="32">
        <f t="shared" si="5"/>
        <v>45.681363124899526</v>
      </c>
      <c r="E74" s="33">
        <f t="shared" si="6"/>
        <v>140.6959308751005</v>
      </c>
      <c r="F74" s="21">
        <v>4.26</v>
      </c>
      <c r="G74" s="34">
        <f t="shared" si="7"/>
        <v>190.637294</v>
      </c>
      <c r="I74" s="8">
        <v>186.377294</v>
      </c>
      <c r="J74" s="8">
        <v>4.26</v>
      </c>
      <c r="K74" s="8">
        <v>190.637294</v>
      </c>
    </row>
    <row r="75" spans="1:11" s="23" customFormat="1" ht="15.75">
      <c r="A75" s="24" t="s">
        <v>124</v>
      </c>
      <c r="B75" s="35">
        <v>116</v>
      </c>
      <c r="C75" s="26">
        <f t="shared" si="4"/>
        <v>852.0027669290677</v>
      </c>
      <c r="D75" s="32">
        <f t="shared" si="5"/>
        <v>45.681363124899526</v>
      </c>
      <c r="E75" s="33">
        <f t="shared" si="6"/>
        <v>109.57306487510047</v>
      </c>
      <c r="F75" s="21">
        <v>4.26</v>
      </c>
      <c r="G75" s="34">
        <f t="shared" si="7"/>
        <v>159.51442799999998</v>
      </c>
      <c r="I75" s="8">
        <v>155.254428</v>
      </c>
      <c r="J75" s="8">
        <v>4.26</v>
      </c>
      <c r="K75" s="8">
        <v>159.514428</v>
      </c>
    </row>
    <row r="76" spans="1:11" ht="15.75">
      <c r="A76" s="24" t="s">
        <v>126</v>
      </c>
      <c r="B76" s="35">
        <v>116</v>
      </c>
      <c r="C76" s="26">
        <f t="shared" si="4"/>
        <v>259.0008489594023</v>
      </c>
      <c r="D76" s="32">
        <f t="shared" si="5"/>
        <v>45.681363124899526</v>
      </c>
      <c r="E76" s="33">
        <f t="shared" si="6"/>
        <v>33.309183875100466</v>
      </c>
      <c r="F76" s="21">
        <v>4.26</v>
      </c>
      <c r="G76" s="34">
        <f t="shared" si="7"/>
        <v>83.250547</v>
      </c>
      <c r="I76" s="8">
        <v>78.99054699999999</v>
      </c>
      <c r="J76" s="8">
        <v>4.26</v>
      </c>
      <c r="K76" s="8">
        <v>83.25054700000001</v>
      </c>
    </row>
    <row r="77" spans="1:11" ht="15.75">
      <c r="A77" s="24" t="s">
        <v>128</v>
      </c>
      <c r="B77" s="35">
        <v>116</v>
      </c>
      <c r="C77" s="26">
        <f t="shared" si="4"/>
        <v>1317.0042856009193</v>
      </c>
      <c r="D77" s="32">
        <f t="shared" si="5"/>
        <v>45.681363124899526</v>
      </c>
      <c r="E77" s="33">
        <f t="shared" si="6"/>
        <v>169.3752668751005</v>
      </c>
      <c r="F77" s="21">
        <v>4.26</v>
      </c>
      <c r="G77" s="34">
        <f t="shared" si="7"/>
        <v>219.31663</v>
      </c>
      <c r="I77" s="8">
        <v>215.05663</v>
      </c>
      <c r="J77" s="8">
        <v>4.26</v>
      </c>
      <c r="K77" s="8">
        <v>219.31663</v>
      </c>
    </row>
    <row r="78" spans="1:11" ht="15.75">
      <c r="A78" s="24" t="s">
        <v>130</v>
      </c>
      <c r="B78" s="35">
        <v>116</v>
      </c>
      <c r="C78" s="26">
        <f t="shared" si="4"/>
        <v>846.0027497914134</v>
      </c>
      <c r="D78" s="32">
        <f t="shared" si="5"/>
        <v>45.681363124899526</v>
      </c>
      <c r="E78" s="33">
        <f t="shared" si="6"/>
        <v>108.80142387510048</v>
      </c>
      <c r="F78" s="21">
        <v>4.26</v>
      </c>
      <c r="G78" s="34">
        <f t="shared" si="7"/>
        <v>158.742787</v>
      </c>
      <c r="I78" s="8">
        <v>154.482787</v>
      </c>
      <c r="J78" s="8">
        <v>4.26</v>
      </c>
      <c r="K78" s="8">
        <v>158.742787</v>
      </c>
    </row>
    <row r="79" spans="1:11" ht="15.75">
      <c r="A79" s="24" t="s">
        <v>132</v>
      </c>
      <c r="B79" s="35">
        <v>116</v>
      </c>
      <c r="C79" s="26">
        <f t="shared" si="4"/>
        <v>500.0016241500413</v>
      </c>
      <c r="D79" s="32">
        <f t="shared" si="5"/>
        <v>45.681363124899526</v>
      </c>
      <c r="E79" s="33">
        <f t="shared" si="6"/>
        <v>64.30344187510048</v>
      </c>
      <c r="F79" s="21">
        <v>4.26</v>
      </c>
      <c r="G79" s="34">
        <f t="shared" si="7"/>
        <v>114.244805</v>
      </c>
      <c r="I79" s="8">
        <v>109.984805</v>
      </c>
      <c r="J79" s="8">
        <v>4.26</v>
      </c>
      <c r="K79" s="8">
        <v>114.244805</v>
      </c>
    </row>
    <row r="80" spans="1:11" ht="15.75">
      <c r="A80" s="24" t="s">
        <v>134</v>
      </c>
      <c r="B80" s="35">
        <v>116</v>
      </c>
      <c r="C80" s="26">
        <f t="shared" si="4"/>
        <v>589.0019081652727</v>
      </c>
      <c r="D80" s="32">
        <f t="shared" si="5"/>
        <v>45.681363124899526</v>
      </c>
      <c r="E80" s="33">
        <f t="shared" si="6"/>
        <v>75.74945387510047</v>
      </c>
      <c r="F80" s="21">
        <v>4.26</v>
      </c>
      <c r="G80" s="34">
        <f t="shared" si="7"/>
        <v>125.690817</v>
      </c>
      <c r="I80" s="8">
        <v>121.43081699999999</v>
      </c>
      <c r="J80" s="8">
        <v>4.26</v>
      </c>
      <c r="K80" s="8">
        <v>125.690817</v>
      </c>
    </row>
    <row r="81" spans="1:11" ht="15.75">
      <c r="A81" s="24" t="s">
        <v>136</v>
      </c>
      <c r="B81" s="35">
        <v>116</v>
      </c>
      <c r="C81" s="26">
        <f t="shared" si="4"/>
        <v>743.0024154207769</v>
      </c>
      <c r="D81" s="32">
        <f t="shared" si="5"/>
        <v>45.681363124899526</v>
      </c>
      <c r="E81" s="33">
        <f t="shared" si="6"/>
        <v>95.55491487510048</v>
      </c>
      <c r="F81" s="21">
        <v>4.26</v>
      </c>
      <c r="G81" s="34">
        <f t="shared" si="7"/>
        <v>145.496278</v>
      </c>
      <c r="I81" s="8">
        <v>141.236278</v>
      </c>
      <c r="J81" s="8">
        <v>4.26</v>
      </c>
      <c r="K81" s="8">
        <v>145.496278</v>
      </c>
    </row>
    <row r="82" spans="1:11" ht="15.75">
      <c r="A82" s="24" t="s">
        <v>138</v>
      </c>
      <c r="B82" s="35">
        <v>116</v>
      </c>
      <c r="C82" s="26">
        <f t="shared" si="4"/>
        <v>453.00148342536676</v>
      </c>
      <c r="D82" s="32">
        <f t="shared" si="5"/>
        <v>45.681363124899526</v>
      </c>
      <c r="E82" s="33">
        <f t="shared" si="6"/>
        <v>58.25891987510048</v>
      </c>
      <c r="F82" s="21">
        <v>4.26</v>
      </c>
      <c r="G82" s="34">
        <f t="shared" si="7"/>
        <v>108.20028300000001</v>
      </c>
      <c r="I82" s="8">
        <v>103.94028300000001</v>
      </c>
      <c r="J82" s="8">
        <v>4.26</v>
      </c>
      <c r="K82" s="8">
        <v>108.200283</v>
      </c>
    </row>
    <row r="83" spans="1:11" ht="15.75">
      <c r="A83" s="24" t="s">
        <v>140</v>
      </c>
      <c r="B83" s="35">
        <v>116</v>
      </c>
      <c r="C83" s="26">
        <f t="shared" si="4"/>
        <v>845.0027456391945</v>
      </c>
      <c r="D83" s="32">
        <f t="shared" si="5"/>
        <v>45.681363124899526</v>
      </c>
      <c r="E83" s="33">
        <f t="shared" si="6"/>
        <v>108.67281687510047</v>
      </c>
      <c r="F83" s="21">
        <v>4.26</v>
      </c>
      <c r="G83" s="34">
        <f t="shared" si="7"/>
        <v>158.61417999999998</v>
      </c>
      <c r="I83" s="8">
        <v>154.35417999999999</v>
      </c>
      <c r="J83" s="8">
        <v>4.26</v>
      </c>
      <c r="K83" s="8">
        <v>158.61418</v>
      </c>
    </row>
    <row r="84" spans="1:11" ht="15.75">
      <c r="A84" s="24" t="s">
        <v>142</v>
      </c>
      <c r="B84" s="35">
        <v>253</v>
      </c>
      <c r="C84" s="26">
        <f t="shared" si="4"/>
        <v>2175.7750719154965</v>
      </c>
      <c r="D84" s="32">
        <f t="shared" si="5"/>
        <v>99.632628194824</v>
      </c>
      <c r="E84" s="33">
        <f t="shared" si="6"/>
        <v>279.818742805176</v>
      </c>
      <c r="F84" s="21">
        <v>4.26</v>
      </c>
      <c r="G84" s="34">
        <f t="shared" si="7"/>
        <v>383.711371</v>
      </c>
      <c r="I84" s="8">
        <v>379.451371</v>
      </c>
      <c r="J84" s="8">
        <v>4.26</v>
      </c>
      <c r="K84" s="8">
        <v>383.711371</v>
      </c>
    </row>
    <row r="85" spans="1:11" ht="15.75">
      <c r="A85" s="24" t="s">
        <v>144</v>
      </c>
      <c r="B85" s="35">
        <v>253</v>
      </c>
      <c r="C85" s="26">
        <f t="shared" si="4"/>
        <v>1228.0039932663199</v>
      </c>
      <c r="D85" s="32">
        <f t="shared" si="5"/>
        <v>99.632628194824</v>
      </c>
      <c r="E85" s="33">
        <f t="shared" si="6"/>
        <v>157.92925380517596</v>
      </c>
      <c r="F85" s="21">
        <v>4.26</v>
      </c>
      <c r="G85" s="34">
        <f t="shared" si="7"/>
        <v>261.82188199999996</v>
      </c>
      <c r="I85" s="8">
        <v>257.56188199999997</v>
      </c>
      <c r="J85" s="8">
        <v>4.26</v>
      </c>
      <c r="K85" s="8">
        <v>261.821882</v>
      </c>
    </row>
    <row r="86" spans="1:11" ht="15.75">
      <c r="A86" s="24" t="s">
        <v>146</v>
      </c>
      <c r="B86" s="35">
        <v>255</v>
      </c>
      <c r="C86" s="26">
        <f t="shared" si="4"/>
        <v>3249.010334389032</v>
      </c>
      <c r="D86" s="32">
        <f t="shared" si="5"/>
        <v>100.42023790387397</v>
      </c>
      <c r="E86" s="33">
        <f t="shared" si="6"/>
        <v>417.843737096126</v>
      </c>
      <c r="F86" s="21">
        <v>4.26</v>
      </c>
      <c r="G86" s="34">
        <f t="shared" si="7"/>
        <v>522.523975</v>
      </c>
      <c r="I86" s="8">
        <v>518.263975</v>
      </c>
      <c r="J86" s="8">
        <v>4.26</v>
      </c>
      <c r="K86" s="8">
        <v>522.523975</v>
      </c>
    </row>
    <row r="87" spans="1:11" ht="16.5" thickBot="1">
      <c r="A87" s="36" t="s">
        <v>148</v>
      </c>
      <c r="B87" s="37">
        <v>255</v>
      </c>
      <c r="C87" s="26">
        <f t="shared" si="4"/>
        <v>2723.008857906865</v>
      </c>
      <c r="D87" s="32">
        <f t="shared" si="5"/>
        <v>100.42023790387397</v>
      </c>
      <c r="E87" s="39">
        <f t="shared" si="6"/>
        <v>350.19654609612604</v>
      </c>
      <c r="F87" s="40">
        <v>4.26</v>
      </c>
      <c r="G87" s="41">
        <f t="shared" si="7"/>
        <v>454.876784</v>
      </c>
      <c r="I87" s="8">
        <v>450.616784</v>
      </c>
      <c r="J87" s="8">
        <v>4.26</v>
      </c>
      <c r="K87" s="8">
        <v>454.876784</v>
      </c>
    </row>
    <row r="88" spans="1:11" ht="16.5" thickBot="1">
      <c r="A88" s="136" t="s">
        <v>643</v>
      </c>
      <c r="B88" s="136"/>
      <c r="C88" s="42">
        <f>SUM(C52:C87)</f>
        <v>35193.88218694234</v>
      </c>
      <c r="D88" s="43">
        <f>SUM(D52:D87)</f>
        <v>1861.909352194181</v>
      </c>
      <c r="E88" s="43">
        <f>SUM(E52:E87)</f>
        <v>4526.160812805821</v>
      </c>
      <c r="F88" s="43">
        <f>SUM(F52:F87)</f>
        <v>153.36</v>
      </c>
      <c r="G88" s="44">
        <f>SUM(G52:G87)</f>
        <v>6541.430165</v>
      </c>
      <c r="I88" s="98">
        <f>SUM(I52:I87)</f>
        <v>6388.070165000001</v>
      </c>
      <c r="J88" s="98">
        <f>SUM(J52:J87)</f>
        <v>153.36</v>
      </c>
      <c r="K88" s="98">
        <f>SUM(K52:K87)</f>
        <v>6541.430165</v>
      </c>
    </row>
    <row r="89" spans="1:11" ht="16.5" thickBot="1">
      <c r="A89" s="137" t="s">
        <v>650</v>
      </c>
      <c r="B89" s="137"/>
      <c r="C89" s="63">
        <f>SUM(C40+C88)</f>
        <v>61925.96913926747</v>
      </c>
      <c r="D89" s="64">
        <f>SUM(D40+D88)</f>
        <v>3490.6862305095638</v>
      </c>
      <c r="E89" s="64">
        <f>SUM(E40+E88)</f>
        <v>7964.080044490438</v>
      </c>
      <c r="F89" s="64">
        <f>SUM(F40+F88)</f>
        <v>306.72</v>
      </c>
      <c r="G89" s="65">
        <f>SUM(G40+G88)</f>
        <v>11761.486275</v>
      </c>
      <c r="I89" s="95">
        <f>SUM(I40+I88)</f>
        <v>11454.766275000002</v>
      </c>
      <c r="J89" s="95">
        <f>SUM(J40+J88)</f>
        <v>306.72</v>
      </c>
      <c r="K89" s="95">
        <f>SUM(K40+K88)</f>
        <v>11761.486275</v>
      </c>
    </row>
    <row r="90" ht="13.5" thickBot="1"/>
    <row r="91" spans="4:7" ht="15">
      <c r="D91" s="138" t="s">
        <v>644</v>
      </c>
      <c r="E91" s="140" t="s">
        <v>667</v>
      </c>
      <c r="F91" s="142" t="s">
        <v>646</v>
      </c>
      <c r="G91" s="50"/>
    </row>
    <row r="92" spans="4:7" ht="15.75" thickBot="1">
      <c r="D92" s="139"/>
      <c r="E92" s="141"/>
      <c r="F92" s="143"/>
      <c r="G92" s="50"/>
    </row>
    <row r="93" spans="1:6" ht="15.75">
      <c r="A93" s="144" t="s">
        <v>647</v>
      </c>
      <c r="B93" s="145"/>
      <c r="C93" s="145"/>
      <c r="D93" s="53">
        <f>SUM(G4:G5)</f>
        <v>336.07142</v>
      </c>
      <c r="E93" s="54">
        <v>2</v>
      </c>
      <c r="F93" s="53">
        <f>D93/E93</f>
        <v>168.03571</v>
      </c>
    </row>
    <row r="94" spans="1:6" ht="15.75">
      <c r="A94" s="131" t="s">
        <v>648</v>
      </c>
      <c r="B94" s="132"/>
      <c r="C94" s="132"/>
      <c r="D94" s="53">
        <f>G89-D95-D93</f>
        <v>9802.480843</v>
      </c>
      <c r="E94" s="54">
        <v>66</v>
      </c>
      <c r="F94" s="53">
        <f>D94/E94</f>
        <v>148.5224370151515</v>
      </c>
    </row>
    <row r="95" spans="1:6" ht="16.5" thickBot="1">
      <c r="A95" s="133" t="s">
        <v>649</v>
      </c>
      <c r="B95" s="134"/>
      <c r="C95" s="134"/>
      <c r="D95" s="66">
        <f>SUM(G84:G87)</f>
        <v>1622.934012</v>
      </c>
      <c r="E95" s="67">
        <v>4</v>
      </c>
      <c r="F95" s="53">
        <f>D95/E95</f>
        <v>405.733503</v>
      </c>
    </row>
    <row r="96" spans="2:7" ht="16.5" thickBot="1">
      <c r="B96" s="135"/>
      <c r="C96" s="135"/>
      <c r="D96" s="68">
        <f>SUM(D93:D95)</f>
        <v>11761.486275</v>
      </c>
      <c r="E96" s="68">
        <f>SUM(E93:E95)</f>
        <v>72</v>
      </c>
      <c r="F96" s="68">
        <f>D96/E96</f>
        <v>163.35397604166667</v>
      </c>
      <c r="G96"/>
    </row>
  </sheetData>
  <sheetProtection/>
  <mergeCells count="30">
    <mergeCell ref="A1:G1"/>
    <mergeCell ref="A2:A3"/>
    <mergeCell ref="C2:C3"/>
    <mergeCell ref="F2:F3"/>
    <mergeCell ref="G2:G3"/>
    <mergeCell ref="F50:F51"/>
    <mergeCell ref="G50:G51"/>
    <mergeCell ref="J2:J3"/>
    <mergeCell ref="K2:K3"/>
    <mergeCell ref="I2:I3"/>
    <mergeCell ref="A40:B40"/>
    <mergeCell ref="D42:D43"/>
    <mergeCell ref="E42:E43"/>
    <mergeCell ref="F42:F43"/>
    <mergeCell ref="E91:E92"/>
    <mergeCell ref="F91:F92"/>
    <mergeCell ref="A93:C93"/>
    <mergeCell ref="A44:C44"/>
    <mergeCell ref="A45:C45"/>
    <mergeCell ref="A46:C46"/>
    <mergeCell ref="B47:C47"/>
    <mergeCell ref="A49:G49"/>
    <mergeCell ref="A50:A51"/>
    <mergeCell ref="C50:C51"/>
    <mergeCell ref="A94:C94"/>
    <mergeCell ref="A95:C95"/>
    <mergeCell ref="B96:C96"/>
    <mergeCell ref="A88:B88"/>
    <mergeCell ref="A89:B89"/>
    <mergeCell ref="D91:D92"/>
  </mergeCells>
  <printOptions/>
  <pageMargins left="0.85" right="0.18" top="0.2" bottom="0.33" header="0.17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"/>
  <sheetViews>
    <sheetView showGridLines="0" zoomScalePageLayoutView="0" workbookViewId="0" topLeftCell="A34">
      <selection activeCell="O48" sqref="O48:O49"/>
    </sheetView>
  </sheetViews>
  <sheetFormatPr defaultColWidth="6.8515625" defaultRowHeight="12.75"/>
  <cols>
    <col min="1" max="1" width="8.8515625" style="4" customWidth="1"/>
    <col min="2" max="3" width="10.00390625" style="4" customWidth="1"/>
    <col min="4" max="6" width="14.7109375" style="4" customWidth="1"/>
    <col min="7" max="7" width="11.8515625" style="0" customWidth="1"/>
    <col min="8" max="8" width="8.28125" style="0" customWidth="1"/>
    <col min="9" max="9" width="9.7109375" style="0" hidden="1" customWidth="1"/>
    <col min="10" max="10" width="7.7109375" style="0" hidden="1" customWidth="1"/>
    <col min="11" max="11" width="10.57421875" style="0" hidden="1" customWidth="1"/>
  </cols>
  <sheetData>
    <row r="1" spans="1:10" ht="33.75" customHeight="1" thickBot="1">
      <c r="A1" s="164" t="s">
        <v>672</v>
      </c>
      <c r="B1" s="165"/>
      <c r="C1" s="165"/>
      <c r="D1" s="165"/>
      <c r="E1" s="165"/>
      <c r="F1" s="165"/>
      <c r="G1" s="166"/>
      <c r="J1" s="2"/>
    </row>
    <row r="2" spans="1:11" s="23" customFormat="1" ht="19.5" customHeight="1" thickBot="1">
      <c r="A2" s="154" t="s">
        <v>652</v>
      </c>
      <c r="B2" s="13" t="s">
        <v>636</v>
      </c>
      <c r="C2" s="155" t="s">
        <v>637</v>
      </c>
      <c r="D2" s="14" t="s">
        <v>638</v>
      </c>
      <c r="E2" s="15" t="s">
        <v>639</v>
      </c>
      <c r="F2" s="161" t="s">
        <v>670</v>
      </c>
      <c r="G2" s="161" t="s">
        <v>651</v>
      </c>
      <c r="I2" s="157" t="s">
        <v>2</v>
      </c>
      <c r="J2" s="157" t="s">
        <v>3</v>
      </c>
      <c r="K2" s="157" t="s">
        <v>4</v>
      </c>
    </row>
    <row r="3" spans="1:11" s="23" customFormat="1" ht="25.5" customHeight="1" thickBot="1">
      <c r="A3" s="154"/>
      <c r="B3" s="17" t="s">
        <v>640</v>
      </c>
      <c r="C3" s="156"/>
      <c r="D3" s="18" t="s">
        <v>641</v>
      </c>
      <c r="E3" s="19" t="s">
        <v>642</v>
      </c>
      <c r="F3" s="162"/>
      <c r="G3" s="163"/>
      <c r="I3" s="158"/>
      <c r="J3" s="158"/>
      <c r="K3" s="158"/>
    </row>
    <row r="4" spans="1:11" s="23" customFormat="1" ht="15" customHeight="1">
      <c r="A4" s="24" t="s">
        <v>5</v>
      </c>
      <c r="B4" s="25">
        <v>96</v>
      </c>
      <c r="C4" s="26">
        <f>E4*7.77565880721</f>
        <v>1114.0036222443402</v>
      </c>
      <c r="D4" s="27">
        <f>B4*81662/62210*30/100</f>
        <v>37.80526603439961</v>
      </c>
      <c r="E4" s="28">
        <f>I4-D4</f>
        <v>143.26806896560038</v>
      </c>
      <c r="F4" s="29">
        <v>4.26</v>
      </c>
      <c r="G4" s="30">
        <f>D4+E4+F4</f>
        <v>185.33333499999998</v>
      </c>
      <c r="I4" s="8">
        <v>181.073335</v>
      </c>
      <c r="J4" s="8">
        <v>4.26</v>
      </c>
      <c r="K4" s="8">
        <v>185.33333499999998</v>
      </c>
    </row>
    <row r="5" spans="1:11" ht="15" customHeight="1">
      <c r="A5" s="31" t="s">
        <v>8</v>
      </c>
      <c r="B5" s="26">
        <v>96</v>
      </c>
      <c r="C5" s="26">
        <f>E5*7.77565880721</f>
        <v>1461.0047520379317</v>
      </c>
      <c r="D5" s="32">
        <f aca="true" t="shared" si="0" ref="D5:D43">B5*81662/62210*30/100</f>
        <v>37.80526603439961</v>
      </c>
      <c r="E5" s="33">
        <f aca="true" t="shared" si="1" ref="E5:E43">I5-D5</f>
        <v>187.89465796560043</v>
      </c>
      <c r="F5" s="21">
        <v>4.26</v>
      </c>
      <c r="G5" s="34">
        <f aca="true" t="shared" si="2" ref="G5:G43">D5+E5+F5</f>
        <v>229.95992400000003</v>
      </c>
      <c r="I5" s="8">
        <v>225.69992400000004</v>
      </c>
      <c r="J5" s="8">
        <v>4.26</v>
      </c>
      <c r="K5" s="8">
        <v>229.959924</v>
      </c>
    </row>
    <row r="6" spans="1:11" ht="15" customHeight="1">
      <c r="A6" s="24" t="s">
        <v>10</v>
      </c>
      <c r="B6" s="35">
        <v>116</v>
      </c>
      <c r="C6" s="26">
        <f aca="true" t="shared" si="3" ref="C6:C39">E6*7.77565880721</f>
        <v>1021.0033209165372</v>
      </c>
      <c r="D6" s="32">
        <f t="shared" si="0"/>
        <v>45.681363124899526</v>
      </c>
      <c r="E6" s="33">
        <f t="shared" si="1"/>
        <v>131.30762887510048</v>
      </c>
      <c r="F6" s="21">
        <v>4.26</v>
      </c>
      <c r="G6" s="34">
        <f t="shared" si="2"/>
        <v>181.248992</v>
      </c>
      <c r="I6" s="8">
        <v>176.988992</v>
      </c>
      <c r="J6" s="8">
        <v>4.26</v>
      </c>
      <c r="K6" s="8">
        <v>181.24899200000002</v>
      </c>
    </row>
    <row r="7" spans="1:11" ht="15" customHeight="1">
      <c r="A7" s="69">
        <v>4</v>
      </c>
      <c r="B7" s="35">
        <v>116</v>
      </c>
      <c r="C7" s="26">
        <f t="shared" si="3"/>
        <v>1126.0036635916115</v>
      </c>
      <c r="D7" s="32">
        <f t="shared" si="0"/>
        <v>45.681363124899526</v>
      </c>
      <c r="E7" s="33">
        <f t="shared" si="1"/>
        <v>144.81135187510048</v>
      </c>
      <c r="F7" s="21">
        <v>4.26</v>
      </c>
      <c r="G7" s="34">
        <f t="shared" si="2"/>
        <v>194.752715</v>
      </c>
      <c r="I7" s="8">
        <v>190.492715</v>
      </c>
      <c r="J7" s="8">
        <v>4.26</v>
      </c>
      <c r="K7" s="8">
        <v>194.752715</v>
      </c>
    </row>
    <row r="8" spans="1:11" ht="15" customHeight="1">
      <c r="A8" s="24" t="s">
        <v>14</v>
      </c>
      <c r="B8" s="35">
        <v>116</v>
      </c>
      <c r="C8" s="26">
        <f t="shared" si="3"/>
        <v>79.0002570731843</v>
      </c>
      <c r="D8" s="32">
        <f t="shared" si="0"/>
        <v>45.681363124899526</v>
      </c>
      <c r="E8" s="33">
        <f t="shared" si="1"/>
        <v>10.159943875100474</v>
      </c>
      <c r="F8" s="21">
        <v>4.26</v>
      </c>
      <c r="G8" s="34">
        <f t="shared" si="2"/>
        <v>60.101307</v>
      </c>
      <c r="I8" s="8">
        <v>55.841307</v>
      </c>
      <c r="J8" s="8">
        <v>4.26</v>
      </c>
      <c r="K8" s="8">
        <v>60.101307</v>
      </c>
    </row>
    <row r="9" spans="1:11" ht="15" customHeight="1">
      <c r="A9" s="24" t="s">
        <v>16</v>
      </c>
      <c r="B9" s="35">
        <v>116</v>
      </c>
      <c r="C9" s="26">
        <f t="shared" si="3"/>
        <v>535.0017461507248</v>
      </c>
      <c r="D9" s="32">
        <f t="shared" si="0"/>
        <v>45.681363124899526</v>
      </c>
      <c r="E9" s="33">
        <f t="shared" si="1"/>
        <v>68.80468387510047</v>
      </c>
      <c r="F9" s="21">
        <v>4.26</v>
      </c>
      <c r="G9" s="34">
        <f t="shared" si="2"/>
        <v>118.74604699999999</v>
      </c>
      <c r="I9" s="8">
        <v>114.486047</v>
      </c>
      <c r="J9" s="8">
        <v>4.26</v>
      </c>
      <c r="K9" s="8">
        <v>118.746047</v>
      </c>
    </row>
    <row r="10" spans="1:11" ht="15" customHeight="1">
      <c r="A10" s="24" t="s">
        <v>18</v>
      </c>
      <c r="B10" s="35">
        <v>116</v>
      </c>
      <c r="C10" s="26">
        <f t="shared" si="3"/>
        <v>781.002542102458</v>
      </c>
      <c r="D10" s="32">
        <f t="shared" si="0"/>
        <v>45.681363124899526</v>
      </c>
      <c r="E10" s="33">
        <f t="shared" si="1"/>
        <v>100.44197687510047</v>
      </c>
      <c r="F10" s="21">
        <v>4.26</v>
      </c>
      <c r="G10" s="34">
        <f t="shared" si="2"/>
        <v>150.38333999999998</v>
      </c>
      <c r="I10" s="8">
        <v>146.12333999999998</v>
      </c>
      <c r="J10" s="8">
        <v>4.26</v>
      </c>
      <c r="K10" s="8">
        <v>150.38334</v>
      </c>
    </row>
    <row r="11" spans="1:11" ht="15" customHeight="1">
      <c r="A11" s="24" t="s">
        <v>20</v>
      </c>
      <c r="B11" s="35">
        <v>116</v>
      </c>
      <c r="C11" s="26">
        <f t="shared" si="3"/>
        <v>498.00162362126235</v>
      </c>
      <c r="D11" s="32">
        <f t="shared" si="0"/>
        <v>45.681363124899526</v>
      </c>
      <c r="E11" s="33">
        <f t="shared" si="1"/>
        <v>64.04622887510047</v>
      </c>
      <c r="F11" s="21">
        <v>4.26</v>
      </c>
      <c r="G11" s="34">
        <f t="shared" si="2"/>
        <v>113.98759199999999</v>
      </c>
      <c r="I11" s="8">
        <v>109.727592</v>
      </c>
      <c r="J11" s="8">
        <v>4.26</v>
      </c>
      <c r="K11" s="8">
        <v>113.987592</v>
      </c>
    </row>
    <row r="12" spans="1:11" ht="15" customHeight="1">
      <c r="A12" s="24" t="s">
        <v>22</v>
      </c>
      <c r="B12" s="35">
        <v>116</v>
      </c>
      <c r="C12" s="26">
        <f t="shared" si="3"/>
        <v>1408.0045779205884</v>
      </c>
      <c r="D12" s="32">
        <f t="shared" si="0"/>
        <v>45.681363124899526</v>
      </c>
      <c r="E12" s="33">
        <f t="shared" si="1"/>
        <v>181.0784928751005</v>
      </c>
      <c r="F12" s="21">
        <v>4.26</v>
      </c>
      <c r="G12" s="34">
        <f t="shared" si="2"/>
        <v>231.019856</v>
      </c>
      <c r="I12" s="8">
        <v>226.759856</v>
      </c>
      <c r="J12" s="8">
        <v>4.26</v>
      </c>
      <c r="K12" s="8">
        <v>231.019856</v>
      </c>
    </row>
    <row r="13" spans="1:11" ht="15" customHeight="1">
      <c r="A13" s="24" t="s">
        <v>24</v>
      </c>
      <c r="B13" s="35">
        <v>116</v>
      </c>
      <c r="C13" s="26">
        <f t="shared" si="3"/>
        <v>1218.0039600634993</v>
      </c>
      <c r="D13" s="32">
        <f t="shared" si="0"/>
        <v>45.681363124899526</v>
      </c>
      <c r="E13" s="33">
        <f t="shared" si="1"/>
        <v>156.64318487510047</v>
      </c>
      <c r="F13" s="21">
        <v>4.26</v>
      </c>
      <c r="G13" s="34">
        <f t="shared" si="2"/>
        <v>206.58454799999998</v>
      </c>
      <c r="I13" s="8">
        <v>202.324548</v>
      </c>
      <c r="J13" s="8">
        <v>4.26</v>
      </c>
      <c r="K13" s="8">
        <v>206.584548</v>
      </c>
    </row>
    <row r="14" spans="1:11" ht="15" customHeight="1">
      <c r="A14" s="24" t="s">
        <v>26</v>
      </c>
      <c r="B14" s="35">
        <v>116</v>
      </c>
      <c r="C14" s="26">
        <f t="shared" si="3"/>
        <v>1312.0042648398248</v>
      </c>
      <c r="D14" s="32">
        <f t="shared" si="0"/>
        <v>45.681363124899526</v>
      </c>
      <c r="E14" s="33">
        <f t="shared" si="1"/>
        <v>168.73223187510047</v>
      </c>
      <c r="F14" s="21">
        <v>4.26</v>
      </c>
      <c r="G14" s="34">
        <f t="shared" si="2"/>
        <v>218.67359499999998</v>
      </c>
      <c r="I14" s="8">
        <v>214.413595</v>
      </c>
      <c r="J14" s="8">
        <v>4.26</v>
      </c>
      <c r="K14" s="8">
        <v>218.67359500000003</v>
      </c>
    </row>
    <row r="15" spans="1:11" ht="15" customHeight="1">
      <c r="A15" s="24" t="s">
        <v>28</v>
      </c>
      <c r="B15" s="35">
        <v>116</v>
      </c>
      <c r="C15" s="26">
        <f t="shared" si="3"/>
        <v>1521.004946037755</v>
      </c>
      <c r="D15" s="32">
        <f t="shared" si="0"/>
        <v>45.681363124899526</v>
      </c>
      <c r="E15" s="33">
        <f t="shared" si="1"/>
        <v>195.61107087510052</v>
      </c>
      <c r="F15" s="21">
        <v>4.26</v>
      </c>
      <c r="G15" s="34">
        <f t="shared" si="2"/>
        <v>245.55243400000003</v>
      </c>
      <c r="I15" s="8">
        <v>241.29243400000004</v>
      </c>
      <c r="J15" s="8">
        <v>4.26</v>
      </c>
      <c r="K15" s="8">
        <v>245.552434</v>
      </c>
    </row>
    <row r="16" spans="1:11" ht="15" customHeight="1">
      <c r="A16" s="24" t="s">
        <v>30</v>
      </c>
      <c r="B16" s="35">
        <v>116</v>
      </c>
      <c r="C16" s="26">
        <f t="shared" si="3"/>
        <v>594.0019289263669</v>
      </c>
      <c r="D16" s="32">
        <f t="shared" si="0"/>
        <v>45.681363124899526</v>
      </c>
      <c r="E16" s="33">
        <f t="shared" si="1"/>
        <v>76.39248887510047</v>
      </c>
      <c r="F16" s="21">
        <v>4.26</v>
      </c>
      <c r="G16" s="34">
        <f t="shared" si="2"/>
        <v>126.333852</v>
      </c>
      <c r="I16" s="8">
        <v>122.073852</v>
      </c>
      <c r="J16" s="8">
        <v>4.26</v>
      </c>
      <c r="K16" s="8">
        <v>126.33385200000001</v>
      </c>
    </row>
    <row r="17" spans="1:11" ht="15" customHeight="1">
      <c r="A17" s="24" t="s">
        <v>32</v>
      </c>
      <c r="B17" s="35">
        <v>116</v>
      </c>
      <c r="C17" s="26">
        <f t="shared" si="3"/>
        <v>408.0013199024946</v>
      </c>
      <c r="D17" s="32">
        <f t="shared" si="0"/>
        <v>45.681363124899526</v>
      </c>
      <c r="E17" s="33">
        <f t="shared" si="1"/>
        <v>52.47160787510047</v>
      </c>
      <c r="F17" s="21">
        <v>4.26</v>
      </c>
      <c r="G17" s="34">
        <f t="shared" si="2"/>
        <v>102.412971</v>
      </c>
      <c r="I17" s="8">
        <v>98.152971</v>
      </c>
      <c r="J17" s="8">
        <v>4.26</v>
      </c>
      <c r="K17" s="8">
        <v>102.412971</v>
      </c>
    </row>
    <row r="18" spans="1:11" ht="15" customHeight="1">
      <c r="A18" s="24" t="s">
        <v>34</v>
      </c>
      <c r="B18" s="35">
        <v>116</v>
      </c>
      <c r="C18" s="26">
        <f t="shared" si="3"/>
        <v>629.0020431513916</v>
      </c>
      <c r="D18" s="32">
        <f t="shared" si="0"/>
        <v>45.681363124899526</v>
      </c>
      <c r="E18" s="33">
        <f t="shared" si="1"/>
        <v>80.89372987510046</v>
      </c>
      <c r="F18" s="21">
        <v>4.26</v>
      </c>
      <c r="G18" s="34">
        <f t="shared" si="2"/>
        <v>130.83509299999997</v>
      </c>
      <c r="I18" s="8">
        <v>126.575093</v>
      </c>
      <c r="J18" s="8">
        <v>4.26</v>
      </c>
      <c r="K18" s="8">
        <v>130.835093</v>
      </c>
    </row>
    <row r="19" spans="1:11" ht="15" customHeight="1">
      <c r="A19" s="24" t="s">
        <v>36</v>
      </c>
      <c r="B19" s="35">
        <v>116</v>
      </c>
      <c r="C19" s="26">
        <f t="shared" si="3"/>
        <v>960.0031220607985</v>
      </c>
      <c r="D19" s="32">
        <f t="shared" si="0"/>
        <v>45.681363124899526</v>
      </c>
      <c r="E19" s="33">
        <f t="shared" si="1"/>
        <v>123.46260887510047</v>
      </c>
      <c r="F19" s="21">
        <v>4.26</v>
      </c>
      <c r="G19" s="34">
        <f t="shared" si="2"/>
        <v>173.40397199999998</v>
      </c>
      <c r="I19" s="8">
        <v>169.143972</v>
      </c>
      <c r="J19" s="8">
        <v>4.26</v>
      </c>
      <c r="K19" s="8">
        <v>173.403972</v>
      </c>
    </row>
    <row r="20" spans="1:11" ht="15" customHeight="1">
      <c r="A20" s="24" t="s">
        <v>38</v>
      </c>
      <c r="B20" s="35">
        <v>116</v>
      </c>
      <c r="C20" s="26">
        <f t="shared" si="3"/>
        <v>824.002681769575</v>
      </c>
      <c r="D20" s="32">
        <f t="shared" si="0"/>
        <v>45.681363124899526</v>
      </c>
      <c r="E20" s="33">
        <f t="shared" si="1"/>
        <v>105.97207287510048</v>
      </c>
      <c r="F20" s="21">
        <v>4.26</v>
      </c>
      <c r="G20" s="34">
        <f t="shared" si="2"/>
        <v>155.913436</v>
      </c>
      <c r="I20" s="8">
        <v>151.653436</v>
      </c>
      <c r="J20" s="8">
        <v>4.26</v>
      </c>
      <c r="K20" s="8">
        <v>155.913436</v>
      </c>
    </row>
    <row r="21" spans="1:11" ht="15" customHeight="1">
      <c r="A21" s="24" t="s">
        <v>40</v>
      </c>
      <c r="B21" s="35">
        <v>116</v>
      </c>
      <c r="C21" s="26">
        <f t="shared" si="3"/>
        <v>659.002144390981</v>
      </c>
      <c r="D21" s="32">
        <f t="shared" si="0"/>
        <v>45.681363124899526</v>
      </c>
      <c r="E21" s="33">
        <f t="shared" si="1"/>
        <v>84.75193687510048</v>
      </c>
      <c r="F21" s="21">
        <v>4.26</v>
      </c>
      <c r="G21" s="34">
        <f t="shared" si="2"/>
        <v>134.6933</v>
      </c>
      <c r="I21" s="8">
        <v>130.4333</v>
      </c>
      <c r="J21" s="8">
        <v>4.26</v>
      </c>
      <c r="K21" s="8">
        <v>134.6933</v>
      </c>
    </row>
    <row r="22" spans="1:11" ht="15" customHeight="1">
      <c r="A22" s="24" t="s">
        <v>42</v>
      </c>
      <c r="B22" s="35">
        <v>116</v>
      </c>
      <c r="C22" s="26">
        <f t="shared" si="3"/>
        <v>880.0028598642194</v>
      </c>
      <c r="D22" s="32">
        <f t="shared" si="0"/>
        <v>45.681363124899526</v>
      </c>
      <c r="E22" s="33">
        <f t="shared" si="1"/>
        <v>113.17405787510049</v>
      </c>
      <c r="F22" s="21">
        <v>4.26</v>
      </c>
      <c r="G22" s="34">
        <f t="shared" si="2"/>
        <v>163.115421</v>
      </c>
      <c r="I22" s="8">
        <v>158.855421</v>
      </c>
      <c r="J22" s="8">
        <v>4.26</v>
      </c>
      <c r="K22" s="8">
        <v>163.115421</v>
      </c>
    </row>
    <row r="23" spans="1:11" ht="15" customHeight="1">
      <c r="A23" s="24" t="s">
        <v>44</v>
      </c>
      <c r="B23" s="35">
        <v>116</v>
      </c>
      <c r="C23" s="26">
        <f t="shared" si="3"/>
        <v>938.0030462633013</v>
      </c>
      <c r="D23" s="32">
        <f t="shared" si="0"/>
        <v>45.681363124899526</v>
      </c>
      <c r="E23" s="33">
        <f t="shared" si="1"/>
        <v>120.63325687510047</v>
      </c>
      <c r="F23" s="21">
        <v>4.26</v>
      </c>
      <c r="G23" s="34">
        <f t="shared" si="2"/>
        <v>170.57461999999998</v>
      </c>
      <c r="I23" s="8">
        <v>166.31462</v>
      </c>
      <c r="J23" s="8">
        <v>4.26</v>
      </c>
      <c r="K23" s="8">
        <v>170.57462</v>
      </c>
    </row>
    <row r="24" spans="1:11" ht="15" customHeight="1">
      <c r="A24" s="24" t="s">
        <v>46</v>
      </c>
      <c r="B24" s="35">
        <v>116</v>
      </c>
      <c r="C24" s="26">
        <f t="shared" si="3"/>
        <v>555.0018058681255</v>
      </c>
      <c r="D24" s="32">
        <f t="shared" si="0"/>
        <v>45.681363124899526</v>
      </c>
      <c r="E24" s="33">
        <f t="shared" si="1"/>
        <v>71.37682087510046</v>
      </c>
      <c r="F24" s="21">
        <v>4.26</v>
      </c>
      <c r="G24" s="34">
        <f t="shared" si="2"/>
        <v>121.31818399999999</v>
      </c>
      <c r="I24" s="8">
        <v>117.058184</v>
      </c>
      <c r="J24" s="8">
        <v>4.26</v>
      </c>
      <c r="K24" s="8">
        <v>121.318184</v>
      </c>
    </row>
    <row r="25" spans="1:11" ht="15" customHeight="1">
      <c r="A25" s="24" t="s">
        <v>48</v>
      </c>
      <c r="B25" s="35">
        <v>116</v>
      </c>
      <c r="C25" s="26">
        <f t="shared" si="3"/>
        <v>1287.00418436133</v>
      </c>
      <c r="D25" s="32">
        <f t="shared" si="0"/>
        <v>45.681363124899526</v>
      </c>
      <c r="E25" s="33">
        <f t="shared" si="1"/>
        <v>165.5170598751005</v>
      </c>
      <c r="F25" s="21">
        <v>4.26</v>
      </c>
      <c r="G25" s="34">
        <f t="shared" si="2"/>
        <v>215.458423</v>
      </c>
      <c r="I25" s="8">
        <v>211.19842300000002</v>
      </c>
      <c r="J25" s="8">
        <v>4.26</v>
      </c>
      <c r="K25" s="8">
        <v>215.458423</v>
      </c>
    </row>
    <row r="26" spans="1:11" ht="15" customHeight="1">
      <c r="A26" s="24" t="s">
        <v>50</v>
      </c>
      <c r="B26" s="35">
        <v>116</v>
      </c>
      <c r="C26" s="26">
        <f t="shared" si="3"/>
        <v>453.00147564970786</v>
      </c>
      <c r="D26" s="32">
        <f t="shared" si="0"/>
        <v>45.681363124899526</v>
      </c>
      <c r="E26" s="33">
        <f t="shared" si="1"/>
        <v>58.25891887510047</v>
      </c>
      <c r="F26" s="21">
        <v>4.26</v>
      </c>
      <c r="G26" s="34">
        <f t="shared" si="2"/>
        <v>108.200282</v>
      </c>
      <c r="I26" s="8">
        <v>103.940282</v>
      </c>
      <c r="J26" s="8">
        <v>4.26</v>
      </c>
      <c r="K26" s="8">
        <v>108.20028200000002</v>
      </c>
    </row>
    <row r="27" spans="1:11" ht="15" customHeight="1">
      <c r="A27" s="24" t="s">
        <v>52</v>
      </c>
      <c r="B27" s="35">
        <v>116</v>
      </c>
      <c r="C27" s="26">
        <f t="shared" si="3"/>
        <v>1439.0046755367375</v>
      </c>
      <c r="D27" s="32">
        <f t="shared" si="0"/>
        <v>45.681363124899526</v>
      </c>
      <c r="E27" s="33">
        <f t="shared" si="1"/>
        <v>185.06530587510048</v>
      </c>
      <c r="F27" s="21">
        <v>4.26</v>
      </c>
      <c r="G27" s="34">
        <f t="shared" si="2"/>
        <v>235.006669</v>
      </c>
      <c r="I27" s="8">
        <v>230.746669</v>
      </c>
      <c r="J27" s="8">
        <v>4.26</v>
      </c>
      <c r="K27" s="8">
        <v>235.00666900000002</v>
      </c>
    </row>
    <row r="28" spans="1:11" ht="15" customHeight="1">
      <c r="A28" s="24" t="s">
        <v>54</v>
      </c>
      <c r="B28" s="35">
        <v>116</v>
      </c>
      <c r="C28" s="26">
        <f t="shared" si="3"/>
        <v>690.0022420071305</v>
      </c>
      <c r="D28" s="32">
        <f t="shared" si="0"/>
        <v>45.681363124899526</v>
      </c>
      <c r="E28" s="33">
        <f t="shared" si="1"/>
        <v>88.7387498751005</v>
      </c>
      <c r="F28" s="21">
        <v>4.26</v>
      </c>
      <c r="G28" s="34">
        <f t="shared" si="2"/>
        <v>138.680113</v>
      </c>
      <c r="I28" s="8">
        <v>134.42011300000001</v>
      </c>
      <c r="J28" s="8">
        <v>4.26</v>
      </c>
      <c r="K28" s="8">
        <v>138.680113</v>
      </c>
    </row>
    <row r="29" spans="1:11" ht="15" customHeight="1">
      <c r="A29" s="24" t="s">
        <v>56</v>
      </c>
      <c r="B29" s="35">
        <v>116</v>
      </c>
      <c r="C29" s="26">
        <f t="shared" si="3"/>
        <v>1352.0043920502853</v>
      </c>
      <c r="D29" s="32">
        <f t="shared" si="0"/>
        <v>45.681363124899526</v>
      </c>
      <c r="E29" s="33">
        <f t="shared" si="1"/>
        <v>173.8765068751005</v>
      </c>
      <c r="F29" s="21">
        <v>4.26</v>
      </c>
      <c r="G29" s="34">
        <f t="shared" si="2"/>
        <v>223.81787</v>
      </c>
      <c r="I29" s="8">
        <v>219.55787</v>
      </c>
      <c r="J29" s="8">
        <v>4.26</v>
      </c>
      <c r="K29" s="8">
        <v>223.81787</v>
      </c>
    </row>
    <row r="30" spans="1:11" ht="15" customHeight="1">
      <c r="A30" s="24" t="s">
        <v>58</v>
      </c>
      <c r="B30" s="35">
        <v>116</v>
      </c>
      <c r="C30" s="26">
        <f t="shared" si="3"/>
        <v>783.002542631237</v>
      </c>
      <c r="D30" s="32">
        <f t="shared" si="0"/>
        <v>45.681363124899526</v>
      </c>
      <c r="E30" s="33">
        <f t="shared" si="1"/>
        <v>100.69918987510047</v>
      </c>
      <c r="F30" s="21">
        <v>4.26</v>
      </c>
      <c r="G30" s="34">
        <f t="shared" si="2"/>
        <v>150.64055299999998</v>
      </c>
      <c r="I30" s="8">
        <v>146.380553</v>
      </c>
      <c r="J30" s="8">
        <v>4.26</v>
      </c>
      <c r="K30" s="8">
        <v>150.640553</v>
      </c>
    </row>
    <row r="31" spans="1:11" ht="15" customHeight="1">
      <c r="A31" s="24" t="s">
        <v>60</v>
      </c>
      <c r="B31" s="35">
        <v>116</v>
      </c>
      <c r="C31" s="26">
        <f t="shared" si="3"/>
        <v>117.00037597920684</v>
      </c>
      <c r="D31" s="32">
        <f t="shared" si="0"/>
        <v>45.681363124899526</v>
      </c>
      <c r="E31" s="33">
        <f t="shared" si="1"/>
        <v>15.047004875100477</v>
      </c>
      <c r="F31" s="21">
        <v>4.26</v>
      </c>
      <c r="G31" s="34">
        <f t="shared" si="2"/>
        <v>64.98836800000001</v>
      </c>
      <c r="I31" s="8">
        <v>60.728368</v>
      </c>
      <c r="J31" s="8">
        <v>4.26</v>
      </c>
      <c r="K31" s="8">
        <v>64.988368</v>
      </c>
    </row>
    <row r="32" spans="1:11" ht="15" customHeight="1">
      <c r="A32" s="24" t="s">
        <v>62</v>
      </c>
      <c r="B32" s="35">
        <v>116</v>
      </c>
      <c r="C32" s="26">
        <f t="shared" si="3"/>
        <v>897.0029226762812</v>
      </c>
      <c r="D32" s="32">
        <f t="shared" si="0"/>
        <v>45.681363124899526</v>
      </c>
      <c r="E32" s="33">
        <f t="shared" si="1"/>
        <v>115.36037587510049</v>
      </c>
      <c r="F32" s="21">
        <v>4.26</v>
      </c>
      <c r="G32" s="34">
        <f t="shared" si="2"/>
        <v>165.301739</v>
      </c>
      <c r="I32" s="8">
        <v>161.041739</v>
      </c>
      <c r="J32" s="8">
        <v>4.26</v>
      </c>
      <c r="K32" s="8">
        <v>165.30173900000003</v>
      </c>
    </row>
    <row r="33" spans="1:11" ht="15" customHeight="1">
      <c r="A33" s="24" t="s">
        <v>64</v>
      </c>
      <c r="B33" s="35">
        <v>116</v>
      </c>
      <c r="C33" s="26">
        <f t="shared" si="3"/>
        <v>752.0024450150879</v>
      </c>
      <c r="D33" s="32">
        <f t="shared" si="0"/>
        <v>45.681363124899526</v>
      </c>
      <c r="E33" s="33">
        <f t="shared" si="1"/>
        <v>96.71237687510049</v>
      </c>
      <c r="F33" s="21">
        <v>4.26</v>
      </c>
      <c r="G33" s="34">
        <f t="shared" si="2"/>
        <v>146.65374</v>
      </c>
      <c r="I33" s="8">
        <v>142.39374</v>
      </c>
      <c r="J33" s="8">
        <v>4.26</v>
      </c>
      <c r="K33" s="8">
        <v>146.65374</v>
      </c>
    </row>
    <row r="34" spans="1:11" ht="15" customHeight="1">
      <c r="A34" s="24" t="s">
        <v>66</v>
      </c>
      <c r="B34" s="35">
        <v>116</v>
      </c>
      <c r="C34" s="26">
        <f t="shared" si="3"/>
        <v>608.0019792817722</v>
      </c>
      <c r="D34" s="32">
        <f t="shared" si="0"/>
        <v>45.681363124899526</v>
      </c>
      <c r="E34" s="33">
        <f t="shared" si="1"/>
        <v>78.19298587510048</v>
      </c>
      <c r="F34" s="21">
        <v>4.26</v>
      </c>
      <c r="G34" s="34">
        <f t="shared" si="2"/>
        <v>128.134349</v>
      </c>
      <c r="I34" s="8">
        <v>123.87434900000001</v>
      </c>
      <c r="J34" s="8">
        <v>4.26</v>
      </c>
      <c r="K34" s="8">
        <v>128.134349</v>
      </c>
    </row>
    <row r="35" spans="1:11" ht="15" customHeight="1">
      <c r="A35" s="24" t="s">
        <v>68</v>
      </c>
      <c r="B35" s="35">
        <v>116</v>
      </c>
      <c r="C35" s="26">
        <f t="shared" si="3"/>
        <v>1313.0042612163852</v>
      </c>
      <c r="D35" s="32">
        <f t="shared" si="0"/>
        <v>45.681363124899526</v>
      </c>
      <c r="E35" s="33">
        <f t="shared" si="1"/>
        <v>168.86083787510051</v>
      </c>
      <c r="F35" s="21">
        <v>4.26</v>
      </c>
      <c r="G35" s="34">
        <f t="shared" si="2"/>
        <v>218.80220100000003</v>
      </c>
      <c r="I35" s="8">
        <v>214.54220100000003</v>
      </c>
      <c r="J35" s="8">
        <v>4.26</v>
      </c>
      <c r="K35" s="8">
        <v>218.802201</v>
      </c>
    </row>
    <row r="36" spans="1:11" ht="15" customHeight="1">
      <c r="A36" s="24" t="s">
        <v>70</v>
      </c>
      <c r="B36" s="35">
        <v>116</v>
      </c>
      <c r="C36" s="26">
        <f t="shared" si="3"/>
        <v>147.00047721879605</v>
      </c>
      <c r="D36" s="32">
        <f t="shared" si="0"/>
        <v>45.681363124899526</v>
      </c>
      <c r="E36" s="33">
        <f t="shared" si="1"/>
        <v>18.90521187510047</v>
      </c>
      <c r="F36" s="21">
        <v>4.26</v>
      </c>
      <c r="G36" s="34">
        <f t="shared" si="2"/>
        <v>68.846575</v>
      </c>
      <c r="I36" s="8">
        <v>64.586575</v>
      </c>
      <c r="J36" s="8">
        <v>4.26</v>
      </c>
      <c r="K36" s="8">
        <v>68.846575</v>
      </c>
    </row>
    <row r="37" spans="1:11" ht="15" customHeight="1">
      <c r="A37" s="24" t="s">
        <v>72</v>
      </c>
      <c r="B37" s="35">
        <v>116</v>
      </c>
      <c r="C37" s="26">
        <f t="shared" si="3"/>
        <v>464.0015135484565</v>
      </c>
      <c r="D37" s="32">
        <f t="shared" si="0"/>
        <v>45.681363124899526</v>
      </c>
      <c r="E37" s="33">
        <f t="shared" si="1"/>
        <v>59.67359487510047</v>
      </c>
      <c r="F37" s="21">
        <v>4.26</v>
      </c>
      <c r="G37" s="34">
        <f t="shared" si="2"/>
        <v>109.614958</v>
      </c>
      <c r="I37" s="8">
        <v>105.354958</v>
      </c>
      <c r="J37" s="8">
        <v>4.26</v>
      </c>
      <c r="K37" s="8">
        <v>109.614958</v>
      </c>
    </row>
    <row r="38" spans="1:11" ht="15" customHeight="1">
      <c r="A38" s="24" t="s">
        <v>74</v>
      </c>
      <c r="B38" s="35">
        <v>116</v>
      </c>
      <c r="C38" s="26">
        <f t="shared" si="3"/>
        <v>938.0030462633013</v>
      </c>
      <c r="D38" s="32">
        <f t="shared" si="0"/>
        <v>45.681363124899526</v>
      </c>
      <c r="E38" s="33">
        <f t="shared" si="1"/>
        <v>120.63325687510047</v>
      </c>
      <c r="F38" s="21">
        <v>4.26</v>
      </c>
      <c r="G38" s="34">
        <f t="shared" si="2"/>
        <v>170.57461999999998</v>
      </c>
      <c r="I38" s="8">
        <v>166.31462</v>
      </c>
      <c r="J38" s="8">
        <v>4.26</v>
      </c>
      <c r="K38" s="8">
        <v>170.57462</v>
      </c>
    </row>
    <row r="39" spans="1:11" ht="15" customHeight="1">
      <c r="A39" s="24" t="s">
        <v>76</v>
      </c>
      <c r="B39" s="35">
        <v>116</v>
      </c>
      <c r="C39" s="35">
        <f t="shared" si="3"/>
        <v>1310.0042565353874</v>
      </c>
      <c r="D39" s="32">
        <f t="shared" si="0"/>
        <v>45.681363124899526</v>
      </c>
      <c r="E39" s="33">
        <f t="shared" si="1"/>
        <v>168.4750178751005</v>
      </c>
      <c r="F39" s="21">
        <v>4.26</v>
      </c>
      <c r="G39" s="34">
        <f t="shared" si="2"/>
        <v>218.416381</v>
      </c>
      <c r="I39" s="8">
        <v>214.156381</v>
      </c>
      <c r="J39" s="8">
        <v>4.26</v>
      </c>
      <c r="K39" s="8">
        <v>218.416381</v>
      </c>
    </row>
    <row r="40" spans="1:11" ht="15" customHeight="1">
      <c r="A40" s="24" t="s">
        <v>78</v>
      </c>
      <c r="B40" s="35">
        <v>116</v>
      </c>
      <c r="C40" s="35">
        <f>E40*7.77565880721</f>
        <v>969.0031438794507</v>
      </c>
      <c r="D40" s="32">
        <f t="shared" si="0"/>
        <v>45.681363124899526</v>
      </c>
      <c r="E40" s="33">
        <f t="shared" si="1"/>
        <v>124.62006987510048</v>
      </c>
      <c r="F40" s="21">
        <v>4.26</v>
      </c>
      <c r="G40" s="34">
        <f t="shared" si="2"/>
        <v>174.561433</v>
      </c>
      <c r="I40" s="8">
        <v>170.301433</v>
      </c>
      <c r="J40" s="8">
        <v>4.26</v>
      </c>
      <c r="K40" s="8">
        <v>174.561433</v>
      </c>
    </row>
    <row r="41" spans="1:11" ht="15" customHeight="1">
      <c r="A41" s="24" t="s">
        <v>80</v>
      </c>
      <c r="B41" s="35">
        <v>116</v>
      </c>
      <c r="C41" s="35">
        <f>E41*7.77565880721</f>
        <v>181.000587291602</v>
      </c>
      <c r="D41" s="32">
        <f t="shared" si="0"/>
        <v>45.681363124899526</v>
      </c>
      <c r="E41" s="33">
        <f t="shared" si="1"/>
        <v>23.277845875100475</v>
      </c>
      <c r="F41" s="21">
        <v>4.26</v>
      </c>
      <c r="G41" s="34">
        <f t="shared" si="2"/>
        <v>73.219209</v>
      </c>
      <c r="I41" s="8">
        <v>68.959209</v>
      </c>
      <c r="J41" s="8">
        <v>4.26</v>
      </c>
      <c r="K41" s="8">
        <v>73.21920899999999</v>
      </c>
    </row>
    <row r="42" spans="1:11" ht="15" customHeight="1">
      <c r="A42" s="24" t="s">
        <v>82</v>
      </c>
      <c r="B42" s="35">
        <v>116</v>
      </c>
      <c r="C42" s="35">
        <f>E42*7.77565880721</f>
        <v>1576.00511998018</v>
      </c>
      <c r="D42" s="32">
        <f t="shared" si="0"/>
        <v>45.681363124899526</v>
      </c>
      <c r="E42" s="33">
        <f t="shared" si="1"/>
        <v>202.6844488751005</v>
      </c>
      <c r="F42" s="21">
        <v>4.26</v>
      </c>
      <c r="G42" s="34">
        <f t="shared" si="2"/>
        <v>252.625812</v>
      </c>
      <c r="I42" s="8">
        <v>248.365812</v>
      </c>
      <c r="J42" s="8">
        <v>4.26</v>
      </c>
      <c r="K42" s="8">
        <v>252.62581200000002</v>
      </c>
    </row>
    <row r="43" spans="1:11" ht="15" customHeight="1" thickBot="1">
      <c r="A43" s="36" t="s">
        <v>84</v>
      </c>
      <c r="B43" s="37">
        <v>116</v>
      </c>
      <c r="C43" s="37">
        <f>E43*7.77565880721</f>
        <v>142.0004720090194</v>
      </c>
      <c r="D43" s="38">
        <f t="shared" si="0"/>
        <v>45.681363124899526</v>
      </c>
      <c r="E43" s="39">
        <f t="shared" si="1"/>
        <v>18.262178875100474</v>
      </c>
      <c r="F43" s="21">
        <v>4.26</v>
      </c>
      <c r="G43" s="41">
        <f t="shared" si="2"/>
        <v>68.203542</v>
      </c>
      <c r="I43" s="8">
        <v>63.943542</v>
      </c>
      <c r="J43" s="8">
        <v>4.26</v>
      </c>
      <c r="K43" s="8">
        <v>68.203542</v>
      </c>
    </row>
    <row r="44" spans="1:11" ht="16.5" thickBot="1">
      <c r="A44" s="137" t="s">
        <v>643</v>
      </c>
      <c r="B44" s="137"/>
      <c r="C44" s="96">
        <f>SUM(C4:C43)</f>
        <v>33939.110341928324</v>
      </c>
      <c r="D44" s="43">
        <f>SUM(D4:D43)</f>
        <v>1811.5023308149805</v>
      </c>
      <c r="E44" s="43">
        <f>SUM(E4:E43)</f>
        <v>4364.789040185018</v>
      </c>
      <c r="F44" s="43">
        <f>SUM(F4:F43)</f>
        <v>170.39999999999998</v>
      </c>
      <c r="G44" s="44">
        <f>SUM(G4:G43)</f>
        <v>6346.691371000002</v>
      </c>
      <c r="I44" s="94">
        <f>SUM(I4:I43)</f>
        <v>6176.291371</v>
      </c>
      <c r="J44" s="94">
        <f>SUM(J4:J43)</f>
        <v>170.39999999999998</v>
      </c>
      <c r="K44" s="94">
        <f>SUM(K4:K43)</f>
        <v>6346.691371000002</v>
      </c>
    </row>
    <row r="45" spans="1:7" ht="6" customHeight="1" thickBot="1">
      <c r="A45" s="81"/>
      <c r="B45" s="59"/>
      <c r="C45" s="81"/>
      <c r="D45" s="61"/>
      <c r="E45" s="61"/>
      <c r="F45" s="61"/>
      <c r="G45" s="62"/>
    </row>
    <row r="46" spans="4:7" ht="15.75" customHeight="1">
      <c r="D46" s="138" t="s">
        <v>644</v>
      </c>
      <c r="E46" s="140" t="s">
        <v>645</v>
      </c>
      <c r="F46" s="142" t="s">
        <v>646</v>
      </c>
      <c r="G46" s="50"/>
    </row>
    <row r="47" spans="4:7" ht="15.75" customHeight="1" thickBot="1">
      <c r="D47" s="139"/>
      <c r="E47" s="141"/>
      <c r="F47" s="143"/>
      <c r="G47" s="50"/>
    </row>
    <row r="48" spans="1:7" ht="15.75">
      <c r="A48" s="144" t="s">
        <v>647</v>
      </c>
      <c r="B48" s="145"/>
      <c r="C48" s="145"/>
      <c r="D48" s="51">
        <f>SUM(G4:G5)</f>
        <v>415.29325900000003</v>
      </c>
      <c r="E48" s="52">
        <v>2</v>
      </c>
      <c r="F48" s="51">
        <f>D48/E48</f>
        <v>207.64662950000002</v>
      </c>
      <c r="G48" s="4"/>
    </row>
    <row r="49" spans="1:7" ht="15.75">
      <c r="A49" s="131" t="s">
        <v>648</v>
      </c>
      <c r="B49" s="132"/>
      <c r="C49" s="132"/>
      <c r="D49" s="53">
        <f>G97-D103-D101</f>
        <v>11931.671189</v>
      </c>
      <c r="E49" s="54">
        <v>74</v>
      </c>
      <c r="F49" s="53">
        <f>D49/E49</f>
        <v>161.23879985135136</v>
      </c>
      <c r="G49" s="4"/>
    </row>
    <row r="50" spans="1:7" ht="16.5" thickBot="1">
      <c r="A50" s="133" t="s">
        <v>649</v>
      </c>
      <c r="B50" s="134"/>
      <c r="C50" s="134"/>
      <c r="D50" s="55">
        <f>SUM(G92:G95)</f>
        <v>1201.1332969999999</v>
      </c>
      <c r="E50" s="56">
        <v>4</v>
      </c>
      <c r="F50" s="55">
        <f>D50/E50</f>
        <v>300.28332424999996</v>
      </c>
      <c r="G50" s="4"/>
    </row>
    <row r="51" spans="2:7" ht="16.5" thickBot="1">
      <c r="B51" s="149"/>
      <c r="C51" s="150"/>
      <c r="D51" s="57">
        <f>SUM(D48:D50)</f>
        <v>13548.097745000001</v>
      </c>
      <c r="E51" s="57">
        <f>SUM(E48:E50)</f>
        <v>80</v>
      </c>
      <c r="F51" s="55">
        <f>D51/E51</f>
        <v>169.3512218125</v>
      </c>
      <c r="G51" s="90"/>
    </row>
    <row r="52" spans="1:7" s="23" customFormat="1" ht="6" customHeight="1" thickBot="1">
      <c r="A52" s="4"/>
      <c r="B52" s="97"/>
      <c r="C52" s="97"/>
      <c r="D52" s="82"/>
      <c r="E52" s="82"/>
      <c r="F52" s="82"/>
      <c r="G52"/>
    </row>
    <row r="53" spans="1:10" ht="33.75" customHeight="1" thickBot="1">
      <c r="A53" s="164" t="s">
        <v>672</v>
      </c>
      <c r="B53" s="165"/>
      <c r="C53" s="165"/>
      <c r="D53" s="165"/>
      <c r="E53" s="165"/>
      <c r="F53" s="165"/>
      <c r="G53" s="166"/>
      <c r="J53" s="2"/>
    </row>
    <row r="54" spans="1:11" s="23" customFormat="1" ht="19.5" customHeight="1" thickBot="1">
      <c r="A54" s="154" t="s">
        <v>652</v>
      </c>
      <c r="B54" s="13" t="s">
        <v>636</v>
      </c>
      <c r="C54" s="155" t="s">
        <v>637</v>
      </c>
      <c r="D54" s="14" t="s">
        <v>638</v>
      </c>
      <c r="E54" s="15" t="s">
        <v>639</v>
      </c>
      <c r="F54" s="161" t="s">
        <v>670</v>
      </c>
      <c r="G54" s="161" t="s">
        <v>651</v>
      </c>
      <c r="I54" s="157" t="s">
        <v>2</v>
      </c>
      <c r="J54" s="157" t="s">
        <v>3</v>
      </c>
      <c r="K54" s="157" t="s">
        <v>4</v>
      </c>
    </row>
    <row r="55" spans="1:11" s="23" customFormat="1" ht="25.5" customHeight="1" thickBot="1">
      <c r="A55" s="154"/>
      <c r="B55" s="17" t="s">
        <v>640</v>
      </c>
      <c r="C55" s="156"/>
      <c r="D55" s="18" t="s">
        <v>641</v>
      </c>
      <c r="E55" s="19" t="s">
        <v>642</v>
      </c>
      <c r="F55" s="162"/>
      <c r="G55" s="163"/>
      <c r="I55" s="158"/>
      <c r="J55" s="158"/>
      <c r="K55" s="158"/>
    </row>
    <row r="56" spans="1:11" ht="15" customHeight="1">
      <c r="A56" s="24">
        <v>41</v>
      </c>
      <c r="B56" s="35">
        <v>116</v>
      </c>
      <c r="C56" s="26">
        <f aca="true" t="shared" si="4" ref="C56:C95">E56*7.77565880721</f>
        <v>1102.0035794896764</v>
      </c>
      <c r="D56" s="32">
        <f>B56*81662/62210*30/100</f>
        <v>45.681363124899526</v>
      </c>
      <c r="E56" s="33">
        <f>I56-D56</f>
        <v>141.72478587510048</v>
      </c>
      <c r="F56" s="21">
        <v>4.26</v>
      </c>
      <c r="G56" s="34">
        <f aca="true" t="shared" si="5" ref="G56:G93">D56+E56+F56</f>
        <v>191.666149</v>
      </c>
      <c r="I56" s="8">
        <v>187.406149</v>
      </c>
      <c r="J56" s="8">
        <v>4.26</v>
      </c>
      <c r="K56" s="8">
        <v>191.66614900000002</v>
      </c>
    </row>
    <row r="57" spans="1:11" ht="15" customHeight="1">
      <c r="A57" s="69">
        <v>42</v>
      </c>
      <c r="B57" s="35">
        <v>116</v>
      </c>
      <c r="C57" s="26">
        <f t="shared" si="4"/>
        <v>610.0019798105511</v>
      </c>
      <c r="D57" s="32">
        <f aca="true" t="shared" si="6" ref="D57:D95">B57*81662/62210*30/100</f>
        <v>45.681363124899526</v>
      </c>
      <c r="E57" s="33">
        <f aca="true" t="shared" si="7" ref="E57:E95">I57-D57</f>
        <v>78.45019887510048</v>
      </c>
      <c r="F57" s="21">
        <v>4.26</v>
      </c>
      <c r="G57" s="34">
        <f t="shared" si="5"/>
        <v>128.391562</v>
      </c>
      <c r="I57" s="8">
        <v>124.131562</v>
      </c>
      <c r="J57" s="8">
        <v>4.26</v>
      </c>
      <c r="K57" s="8">
        <v>128.391562</v>
      </c>
    </row>
    <row r="58" spans="1:11" ht="15" customHeight="1">
      <c r="A58" s="24">
        <v>43</v>
      </c>
      <c r="B58" s="35">
        <v>116</v>
      </c>
      <c r="C58" s="26">
        <f t="shared" si="4"/>
        <v>1329.004319876228</v>
      </c>
      <c r="D58" s="32">
        <f t="shared" si="6"/>
        <v>45.681363124899526</v>
      </c>
      <c r="E58" s="33">
        <f t="shared" si="7"/>
        <v>170.9185488751005</v>
      </c>
      <c r="F58" s="21">
        <v>4.26</v>
      </c>
      <c r="G58" s="34">
        <f t="shared" si="5"/>
        <v>220.859912</v>
      </c>
      <c r="I58" s="8">
        <v>216.59991200000002</v>
      </c>
      <c r="J58" s="8">
        <v>4.26</v>
      </c>
      <c r="K58" s="8">
        <v>220.859912</v>
      </c>
    </row>
    <row r="59" spans="1:11" ht="15" customHeight="1">
      <c r="A59" s="69">
        <v>44</v>
      </c>
      <c r="B59" s="35">
        <v>116</v>
      </c>
      <c r="C59" s="26">
        <f t="shared" si="4"/>
        <v>1122.003646982736</v>
      </c>
      <c r="D59" s="32">
        <f t="shared" si="6"/>
        <v>45.681363124899526</v>
      </c>
      <c r="E59" s="33">
        <f t="shared" si="7"/>
        <v>144.29692387510048</v>
      </c>
      <c r="F59" s="21">
        <v>4.26</v>
      </c>
      <c r="G59" s="34">
        <f t="shared" si="5"/>
        <v>194.23828699999999</v>
      </c>
      <c r="I59" s="8">
        <v>189.978287</v>
      </c>
      <c r="J59" s="8">
        <v>4.26</v>
      </c>
      <c r="K59" s="8">
        <v>194.238287</v>
      </c>
    </row>
    <row r="60" spans="1:11" ht="15" customHeight="1">
      <c r="A60" s="24">
        <v>45</v>
      </c>
      <c r="B60" s="35">
        <v>116</v>
      </c>
      <c r="C60" s="26">
        <f t="shared" si="4"/>
        <v>966.0031469741116</v>
      </c>
      <c r="D60" s="32">
        <f t="shared" si="6"/>
        <v>45.681363124899526</v>
      </c>
      <c r="E60" s="33">
        <f t="shared" si="7"/>
        <v>124.23425087510046</v>
      </c>
      <c r="F60" s="21">
        <v>4.26</v>
      </c>
      <c r="G60" s="34">
        <f t="shared" si="5"/>
        <v>174.17561399999997</v>
      </c>
      <c r="I60" s="8">
        <v>169.91561399999998</v>
      </c>
      <c r="J60" s="8">
        <v>4.26</v>
      </c>
      <c r="K60" s="8">
        <v>174.175614</v>
      </c>
    </row>
    <row r="61" spans="1:11" ht="15" customHeight="1">
      <c r="A61" s="69">
        <v>46</v>
      </c>
      <c r="B61" s="35">
        <v>116</v>
      </c>
      <c r="C61" s="26">
        <f t="shared" si="4"/>
        <v>62.00020203678133</v>
      </c>
      <c r="D61" s="32">
        <f t="shared" si="6"/>
        <v>45.681363124899526</v>
      </c>
      <c r="E61" s="33">
        <f t="shared" si="7"/>
        <v>7.9736268751004715</v>
      </c>
      <c r="F61" s="21">
        <v>4.26</v>
      </c>
      <c r="G61" s="34">
        <f t="shared" si="5"/>
        <v>57.914989999999996</v>
      </c>
      <c r="I61" s="8">
        <v>53.65499</v>
      </c>
      <c r="J61" s="8">
        <v>4.26</v>
      </c>
      <c r="K61" s="8">
        <v>57.914989999999996</v>
      </c>
    </row>
    <row r="62" spans="1:11" ht="15" customHeight="1">
      <c r="A62" s="24">
        <v>47</v>
      </c>
      <c r="B62" s="35">
        <v>116</v>
      </c>
      <c r="C62" s="26">
        <f t="shared" si="4"/>
        <v>589.0019159409314</v>
      </c>
      <c r="D62" s="32">
        <f t="shared" si="6"/>
        <v>45.681363124899526</v>
      </c>
      <c r="E62" s="33">
        <f t="shared" si="7"/>
        <v>75.74945487510047</v>
      </c>
      <c r="F62" s="21">
        <v>4.26</v>
      </c>
      <c r="G62" s="34">
        <f t="shared" si="5"/>
        <v>125.690818</v>
      </c>
      <c r="I62" s="8">
        <v>121.430818</v>
      </c>
      <c r="J62" s="8">
        <v>4.26</v>
      </c>
      <c r="K62" s="8">
        <v>125.69081800000001</v>
      </c>
    </row>
    <row r="63" spans="1:11" ht="15" customHeight="1">
      <c r="A63" s="69">
        <v>48</v>
      </c>
      <c r="B63" s="35">
        <v>116</v>
      </c>
      <c r="C63" s="26">
        <f t="shared" si="4"/>
        <v>1363.0044299490337</v>
      </c>
      <c r="D63" s="32">
        <f t="shared" si="6"/>
        <v>45.681363124899526</v>
      </c>
      <c r="E63" s="33">
        <f t="shared" si="7"/>
        <v>175.29118287510047</v>
      </c>
      <c r="F63" s="21">
        <v>4.26</v>
      </c>
      <c r="G63" s="34">
        <f t="shared" si="5"/>
        <v>225.23254599999999</v>
      </c>
      <c r="I63" s="8">
        <v>220.972546</v>
      </c>
      <c r="J63" s="8">
        <v>4.26</v>
      </c>
      <c r="K63" s="8">
        <v>225.232546</v>
      </c>
    </row>
    <row r="64" spans="1:11" ht="15" customHeight="1">
      <c r="A64" s="24">
        <v>49</v>
      </c>
      <c r="B64" s="35">
        <v>116</v>
      </c>
      <c r="C64" s="26">
        <f t="shared" si="4"/>
        <v>1121.003642830517</v>
      </c>
      <c r="D64" s="32">
        <f t="shared" si="6"/>
        <v>45.681363124899526</v>
      </c>
      <c r="E64" s="33">
        <f t="shared" si="7"/>
        <v>144.16831687510046</v>
      </c>
      <c r="F64" s="21">
        <v>4.26</v>
      </c>
      <c r="G64" s="34">
        <f t="shared" si="5"/>
        <v>194.10967999999997</v>
      </c>
      <c r="I64" s="8">
        <v>189.84967999999998</v>
      </c>
      <c r="J64" s="8">
        <v>4.26</v>
      </c>
      <c r="K64" s="8">
        <v>194.10968000000003</v>
      </c>
    </row>
    <row r="65" spans="1:11" ht="15" customHeight="1">
      <c r="A65" s="69">
        <v>50</v>
      </c>
      <c r="B65" s="35">
        <v>116</v>
      </c>
      <c r="C65" s="26">
        <f t="shared" si="4"/>
        <v>1298.0042222600787</v>
      </c>
      <c r="D65" s="32">
        <f t="shared" si="6"/>
        <v>45.681363124899526</v>
      </c>
      <c r="E65" s="33">
        <f t="shared" si="7"/>
        <v>166.9317358751005</v>
      </c>
      <c r="F65" s="21">
        <v>4.26</v>
      </c>
      <c r="G65" s="34">
        <f t="shared" si="5"/>
        <v>216.873099</v>
      </c>
      <c r="I65" s="8">
        <v>212.613099</v>
      </c>
      <c r="J65" s="8">
        <v>4.26</v>
      </c>
      <c r="K65" s="8">
        <v>216.873099</v>
      </c>
    </row>
    <row r="66" spans="1:11" ht="15" customHeight="1">
      <c r="A66" s="24">
        <v>51</v>
      </c>
      <c r="B66" s="35">
        <v>116</v>
      </c>
      <c r="C66" s="26">
        <f t="shared" si="4"/>
        <v>1091.0035493665866</v>
      </c>
      <c r="D66" s="32">
        <f t="shared" si="6"/>
        <v>45.681363124899526</v>
      </c>
      <c r="E66" s="33">
        <f t="shared" si="7"/>
        <v>140.31011087510046</v>
      </c>
      <c r="F66" s="21">
        <v>4.26</v>
      </c>
      <c r="G66" s="34">
        <f t="shared" si="5"/>
        <v>190.25147399999997</v>
      </c>
      <c r="I66" s="8">
        <v>185.99147399999998</v>
      </c>
      <c r="J66" s="8">
        <v>4.26</v>
      </c>
      <c r="K66" s="8">
        <v>190.25147400000003</v>
      </c>
    </row>
    <row r="67" spans="1:11" ht="15" customHeight="1">
      <c r="A67" s="69">
        <v>52</v>
      </c>
      <c r="B67" s="35">
        <v>116</v>
      </c>
      <c r="C67" s="26">
        <f t="shared" si="4"/>
        <v>124.00040504473878</v>
      </c>
      <c r="D67" s="32">
        <f t="shared" si="6"/>
        <v>45.681363124899526</v>
      </c>
      <c r="E67" s="33">
        <f t="shared" si="7"/>
        <v>15.947253875100472</v>
      </c>
      <c r="F67" s="21">
        <v>4.26</v>
      </c>
      <c r="G67" s="34">
        <f t="shared" si="5"/>
        <v>65.888617</v>
      </c>
      <c r="I67" s="8">
        <v>61.628617</v>
      </c>
      <c r="J67" s="8">
        <v>4.26</v>
      </c>
      <c r="K67" s="8">
        <v>65.888617</v>
      </c>
    </row>
    <row r="68" spans="1:11" ht="15" customHeight="1">
      <c r="A68" s="24">
        <v>53</v>
      </c>
      <c r="B68" s="35">
        <v>116</v>
      </c>
      <c r="C68" s="26">
        <f t="shared" si="4"/>
        <v>1378.004476680999</v>
      </c>
      <c r="D68" s="32">
        <f t="shared" si="6"/>
        <v>45.681363124899526</v>
      </c>
      <c r="E68" s="33">
        <f t="shared" si="7"/>
        <v>177.22028587510047</v>
      </c>
      <c r="F68" s="21">
        <v>4.26</v>
      </c>
      <c r="G68" s="34">
        <f t="shared" si="5"/>
        <v>227.16164899999998</v>
      </c>
      <c r="I68" s="8">
        <v>222.901649</v>
      </c>
      <c r="J68" s="8">
        <v>4.26</v>
      </c>
      <c r="K68" s="8">
        <v>227.161649</v>
      </c>
    </row>
    <row r="69" spans="1:11" ht="15" customHeight="1">
      <c r="A69" s="69">
        <v>54</v>
      </c>
      <c r="B69" s="35">
        <v>116</v>
      </c>
      <c r="C69" s="26">
        <f t="shared" si="4"/>
        <v>1019.0033048364406</v>
      </c>
      <c r="D69" s="32">
        <f t="shared" si="6"/>
        <v>45.681363124899526</v>
      </c>
      <c r="E69" s="33">
        <f t="shared" si="7"/>
        <v>131.05041387510047</v>
      </c>
      <c r="F69" s="21">
        <v>4.26</v>
      </c>
      <c r="G69" s="34">
        <f t="shared" si="5"/>
        <v>180.99177699999998</v>
      </c>
      <c r="I69" s="8">
        <v>176.731777</v>
      </c>
      <c r="J69" s="8">
        <v>4.26</v>
      </c>
      <c r="K69" s="8">
        <v>180.991777</v>
      </c>
    </row>
    <row r="70" spans="1:11" ht="15" customHeight="1">
      <c r="A70" s="24">
        <v>55</v>
      </c>
      <c r="B70" s="35">
        <v>116</v>
      </c>
      <c r="C70" s="26">
        <f t="shared" si="4"/>
        <v>306.00098968407684</v>
      </c>
      <c r="D70" s="32">
        <f t="shared" si="6"/>
        <v>45.681363124899526</v>
      </c>
      <c r="E70" s="33">
        <f t="shared" si="7"/>
        <v>39.35370587510047</v>
      </c>
      <c r="F70" s="21">
        <v>4.26</v>
      </c>
      <c r="G70" s="34">
        <f t="shared" si="5"/>
        <v>89.295069</v>
      </c>
      <c r="I70" s="8">
        <v>85.035069</v>
      </c>
      <c r="J70" s="8">
        <v>4.26</v>
      </c>
      <c r="K70" s="8">
        <v>89.295069</v>
      </c>
    </row>
    <row r="71" spans="1:11" ht="15" customHeight="1">
      <c r="A71" s="69">
        <v>56</v>
      </c>
      <c r="B71" s="35">
        <v>116</v>
      </c>
      <c r="C71" s="26">
        <f t="shared" si="4"/>
        <v>1486.00483181273</v>
      </c>
      <c r="D71" s="32">
        <f t="shared" si="6"/>
        <v>45.681363124899526</v>
      </c>
      <c r="E71" s="33">
        <f t="shared" si="7"/>
        <v>191.10982987510047</v>
      </c>
      <c r="F71" s="21">
        <v>4.26</v>
      </c>
      <c r="G71" s="34">
        <f t="shared" si="5"/>
        <v>241.05119299999998</v>
      </c>
      <c r="I71" s="8">
        <v>236.791193</v>
      </c>
      <c r="J71" s="8">
        <v>4.26</v>
      </c>
      <c r="K71" s="8">
        <v>241.051193</v>
      </c>
    </row>
    <row r="72" spans="1:11" ht="15" customHeight="1">
      <c r="A72" s="24">
        <v>57</v>
      </c>
      <c r="B72" s="35">
        <v>116</v>
      </c>
      <c r="C72" s="26">
        <f t="shared" si="4"/>
        <v>344.0011163657582</v>
      </c>
      <c r="D72" s="32">
        <f t="shared" si="6"/>
        <v>45.681363124899526</v>
      </c>
      <c r="E72" s="33">
        <f t="shared" si="7"/>
        <v>44.24076787510047</v>
      </c>
      <c r="F72" s="21">
        <v>4.26</v>
      </c>
      <c r="G72" s="34">
        <f t="shared" si="5"/>
        <v>94.182131</v>
      </c>
      <c r="I72" s="8">
        <v>89.922131</v>
      </c>
      <c r="J72" s="8">
        <v>4.26</v>
      </c>
      <c r="K72" s="8">
        <v>94.182131</v>
      </c>
    </row>
    <row r="73" spans="1:11" ht="15" customHeight="1">
      <c r="A73" s="69">
        <v>58</v>
      </c>
      <c r="B73" s="35">
        <v>116</v>
      </c>
      <c r="C73" s="26">
        <f t="shared" si="4"/>
        <v>928.0030202924303</v>
      </c>
      <c r="D73" s="32">
        <f t="shared" si="6"/>
        <v>45.681363124899526</v>
      </c>
      <c r="E73" s="33">
        <f t="shared" si="7"/>
        <v>119.34718887510047</v>
      </c>
      <c r="F73" s="21">
        <v>4.26</v>
      </c>
      <c r="G73" s="34">
        <f t="shared" si="5"/>
        <v>169.28855199999998</v>
      </c>
      <c r="I73" s="8">
        <v>165.028552</v>
      </c>
      <c r="J73" s="8">
        <v>4.26</v>
      </c>
      <c r="K73" s="8">
        <v>169.28855199999998</v>
      </c>
    </row>
    <row r="74" spans="1:11" ht="15" customHeight="1">
      <c r="A74" s="24">
        <v>59</v>
      </c>
      <c r="B74" s="35">
        <v>116</v>
      </c>
      <c r="C74" s="26">
        <f t="shared" si="4"/>
        <v>813.0026360951675</v>
      </c>
      <c r="D74" s="32">
        <f t="shared" si="6"/>
        <v>45.681363124899526</v>
      </c>
      <c r="E74" s="33">
        <f t="shared" si="7"/>
        <v>104.55739587510047</v>
      </c>
      <c r="F74" s="21">
        <v>4.26</v>
      </c>
      <c r="G74" s="34">
        <f t="shared" si="5"/>
        <v>154.49875899999998</v>
      </c>
      <c r="I74" s="8">
        <v>150.238759</v>
      </c>
      <c r="J74" s="8">
        <v>4.26</v>
      </c>
      <c r="K74" s="8">
        <v>154.498759</v>
      </c>
    </row>
    <row r="75" spans="1:11" ht="15" customHeight="1">
      <c r="A75" s="69">
        <v>60</v>
      </c>
      <c r="B75" s="35">
        <v>116</v>
      </c>
      <c r="C75" s="26">
        <f t="shared" si="4"/>
        <v>696.0022591447847</v>
      </c>
      <c r="D75" s="32">
        <f t="shared" si="6"/>
        <v>45.681363124899526</v>
      </c>
      <c r="E75" s="33">
        <f t="shared" si="7"/>
        <v>89.51039087510048</v>
      </c>
      <c r="F75" s="21">
        <v>4.26</v>
      </c>
      <c r="G75" s="34">
        <f t="shared" si="5"/>
        <v>139.451754</v>
      </c>
      <c r="I75" s="8">
        <v>135.191754</v>
      </c>
      <c r="J75" s="8">
        <v>4.26</v>
      </c>
      <c r="K75" s="8">
        <v>139.451754</v>
      </c>
    </row>
    <row r="76" spans="1:11" ht="15" customHeight="1">
      <c r="A76" s="24">
        <v>61</v>
      </c>
      <c r="B76" s="35">
        <v>116</v>
      </c>
      <c r="C76" s="26">
        <f t="shared" si="4"/>
        <v>755.0024496960856</v>
      </c>
      <c r="D76" s="32">
        <f t="shared" si="6"/>
        <v>45.681363124899526</v>
      </c>
      <c r="E76" s="33">
        <f t="shared" si="7"/>
        <v>97.09819687510048</v>
      </c>
      <c r="F76" s="21">
        <v>4.26</v>
      </c>
      <c r="G76" s="34">
        <f t="shared" si="5"/>
        <v>147.03956</v>
      </c>
      <c r="I76" s="8">
        <v>142.77956</v>
      </c>
      <c r="J76" s="8">
        <v>4.26</v>
      </c>
      <c r="K76" s="8">
        <v>147.03956</v>
      </c>
    </row>
    <row r="77" spans="1:11" ht="15" customHeight="1">
      <c r="A77" s="69">
        <v>62</v>
      </c>
      <c r="B77" s="35">
        <v>116</v>
      </c>
      <c r="C77" s="26">
        <f t="shared" si="4"/>
        <v>330.0010815616706</v>
      </c>
      <c r="D77" s="32">
        <f t="shared" si="6"/>
        <v>45.681363124899526</v>
      </c>
      <c r="E77" s="33">
        <f t="shared" si="7"/>
        <v>42.44027287510047</v>
      </c>
      <c r="F77" s="21">
        <v>4.26</v>
      </c>
      <c r="G77" s="34">
        <f t="shared" si="5"/>
        <v>92.381636</v>
      </c>
      <c r="I77" s="8">
        <v>88.121636</v>
      </c>
      <c r="J77" s="8">
        <v>4.26</v>
      </c>
      <c r="K77" s="8">
        <v>92.381636</v>
      </c>
    </row>
    <row r="78" spans="1:11" ht="15" customHeight="1">
      <c r="A78" s="24">
        <v>63</v>
      </c>
      <c r="B78" s="35">
        <v>116</v>
      </c>
      <c r="C78" s="26">
        <f t="shared" si="4"/>
        <v>1448.4887010135033</v>
      </c>
      <c r="D78" s="32">
        <f t="shared" si="6"/>
        <v>45.681363124899526</v>
      </c>
      <c r="E78" s="33">
        <f t="shared" si="7"/>
        <v>186.28501287510048</v>
      </c>
      <c r="F78" s="21">
        <v>4.26</v>
      </c>
      <c r="G78" s="34">
        <f t="shared" si="5"/>
        <v>236.226376</v>
      </c>
      <c r="I78" s="8">
        <v>231.966376</v>
      </c>
      <c r="J78" s="8">
        <v>4.26</v>
      </c>
      <c r="K78" s="8">
        <v>236.22637600000002</v>
      </c>
    </row>
    <row r="79" spans="1:11" ht="15" customHeight="1">
      <c r="A79" s="69">
        <v>64</v>
      </c>
      <c r="B79" s="35">
        <v>116</v>
      </c>
      <c r="C79" s="26">
        <f t="shared" si="4"/>
        <v>1271.0041334771458</v>
      </c>
      <c r="D79" s="32">
        <f t="shared" si="6"/>
        <v>45.681363124899526</v>
      </c>
      <c r="E79" s="33">
        <f t="shared" si="7"/>
        <v>163.4593498751005</v>
      </c>
      <c r="F79" s="21">
        <v>4.26</v>
      </c>
      <c r="G79" s="34">
        <f t="shared" si="5"/>
        <v>213.400713</v>
      </c>
      <c r="I79" s="8">
        <v>209.140713</v>
      </c>
      <c r="J79" s="8">
        <v>4.26</v>
      </c>
      <c r="K79" s="8">
        <v>213.400713</v>
      </c>
    </row>
    <row r="80" spans="1:11" ht="15" customHeight="1">
      <c r="A80" s="24">
        <v>65</v>
      </c>
      <c r="B80" s="35">
        <v>116</v>
      </c>
      <c r="C80" s="26">
        <f t="shared" si="4"/>
        <v>1545.005022364031</v>
      </c>
      <c r="D80" s="32">
        <f t="shared" si="6"/>
        <v>45.681363124899526</v>
      </c>
      <c r="E80" s="33">
        <f t="shared" si="7"/>
        <v>198.6976358751005</v>
      </c>
      <c r="F80" s="21">
        <v>4.26</v>
      </c>
      <c r="G80" s="34">
        <f t="shared" si="5"/>
        <v>248.638999</v>
      </c>
      <c r="I80" s="8">
        <v>244.37899900000002</v>
      </c>
      <c r="J80" s="8">
        <v>4.26</v>
      </c>
      <c r="K80" s="8">
        <v>248.638999</v>
      </c>
    </row>
    <row r="81" spans="1:11" ht="15" customHeight="1">
      <c r="A81" s="69">
        <v>66</v>
      </c>
      <c r="B81" s="35">
        <v>116</v>
      </c>
      <c r="C81" s="26">
        <f t="shared" si="4"/>
        <v>1064.717460453626</v>
      </c>
      <c r="D81" s="32">
        <f t="shared" si="6"/>
        <v>45.681363124899526</v>
      </c>
      <c r="E81" s="33">
        <f t="shared" si="7"/>
        <v>136.9295498751005</v>
      </c>
      <c r="F81" s="21">
        <v>4.26</v>
      </c>
      <c r="G81" s="34">
        <f t="shared" si="5"/>
        <v>186.870913</v>
      </c>
      <c r="I81" s="8">
        <v>182.610913</v>
      </c>
      <c r="J81" s="8">
        <v>4.26</v>
      </c>
      <c r="K81" s="8">
        <v>186.870913</v>
      </c>
    </row>
    <row r="82" spans="1:11" ht="15" customHeight="1">
      <c r="A82" s="24">
        <v>67</v>
      </c>
      <c r="B82" s="35">
        <v>116</v>
      </c>
      <c r="C82" s="26">
        <f t="shared" si="4"/>
        <v>651.0021111732302</v>
      </c>
      <c r="D82" s="32">
        <f t="shared" si="6"/>
        <v>45.681363124899526</v>
      </c>
      <c r="E82" s="33">
        <f t="shared" si="7"/>
        <v>83.7230808751005</v>
      </c>
      <c r="F82" s="21">
        <v>4.26</v>
      </c>
      <c r="G82" s="34">
        <f t="shared" si="5"/>
        <v>133.664444</v>
      </c>
      <c r="I82" s="8">
        <v>129.404444</v>
      </c>
      <c r="J82" s="8">
        <v>4.26</v>
      </c>
      <c r="K82" s="8">
        <v>133.664444</v>
      </c>
    </row>
    <row r="83" spans="1:11" ht="15" customHeight="1">
      <c r="A83" s="69">
        <v>68</v>
      </c>
      <c r="B83" s="35">
        <v>116</v>
      </c>
      <c r="C83" s="26">
        <f t="shared" si="4"/>
        <v>1668.0054320033857</v>
      </c>
      <c r="D83" s="32">
        <f t="shared" si="6"/>
        <v>45.681363124899526</v>
      </c>
      <c r="E83" s="33">
        <f t="shared" si="7"/>
        <v>214.5162838751005</v>
      </c>
      <c r="F83" s="21">
        <v>4.26</v>
      </c>
      <c r="G83" s="34">
        <f t="shared" si="5"/>
        <v>264.457647</v>
      </c>
      <c r="I83" s="8">
        <v>260.197647</v>
      </c>
      <c r="J83" s="8">
        <v>4.26</v>
      </c>
      <c r="K83" s="8">
        <v>264.457647</v>
      </c>
    </row>
    <row r="84" spans="1:11" ht="15" customHeight="1">
      <c r="A84" s="24">
        <v>69</v>
      </c>
      <c r="B84" s="35">
        <v>116</v>
      </c>
      <c r="C84" s="26">
        <f t="shared" si="4"/>
        <v>736.0023863552449</v>
      </c>
      <c r="D84" s="32">
        <f t="shared" si="6"/>
        <v>45.681363124899526</v>
      </c>
      <c r="E84" s="33">
        <f t="shared" si="7"/>
        <v>94.65466587510048</v>
      </c>
      <c r="F84" s="21">
        <v>4.26</v>
      </c>
      <c r="G84" s="34">
        <f t="shared" si="5"/>
        <v>144.596029</v>
      </c>
      <c r="I84" s="8">
        <v>140.336029</v>
      </c>
      <c r="J84" s="8">
        <v>4.26</v>
      </c>
      <c r="K84" s="8">
        <v>144.596029</v>
      </c>
    </row>
    <row r="85" spans="1:11" ht="15" customHeight="1">
      <c r="A85" s="69">
        <v>70</v>
      </c>
      <c r="B85" s="35">
        <v>116</v>
      </c>
      <c r="C85" s="26">
        <f t="shared" si="4"/>
        <v>26.000083659537708</v>
      </c>
      <c r="D85" s="32">
        <f t="shared" si="6"/>
        <v>45.681363124899526</v>
      </c>
      <c r="E85" s="33">
        <f t="shared" si="7"/>
        <v>3.343778875100469</v>
      </c>
      <c r="F85" s="21">
        <v>4.26</v>
      </c>
      <c r="G85" s="34">
        <f t="shared" si="5"/>
        <v>53.28514199999999</v>
      </c>
      <c r="I85" s="8">
        <v>49.025141999999995</v>
      </c>
      <c r="J85" s="8">
        <v>4.26</v>
      </c>
      <c r="K85" s="8">
        <v>53.285142</v>
      </c>
    </row>
    <row r="86" spans="1:11" ht="15" customHeight="1">
      <c r="A86" s="24">
        <v>71</v>
      </c>
      <c r="B86" s="35">
        <v>116</v>
      </c>
      <c r="C86" s="26">
        <f t="shared" si="4"/>
        <v>1189.003862976129</v>
      </c>
      <c r="D86" s="32">
        <f t="shared" si="6"/>
        <v>45.681363124899526</v>
      </c>
      <c r="E86" s="33">
        <f t="shared" si="7"/>
        <v>152.9135848751005</v>
      </c>
      <c r="F86" s="21">
        <v>4.26</v>
      </c>
      <c r="G86" s="34">
        <f t="shared" si="5"/>
        <v>202.854948</v>
      </c>
      <c r="I86" s="8">
        <v>198.59494800000002</v>
      </c>
      <c r="J86" s="8">
        <v>4.26</v>
      </c>
      <c r="K86" s="8">
        <v>202.854948</v>
      </c>
    </row>
    <row r="87" spans="1:11" ht="15" customHeight="1">
      <c r="A87" s="69">
        <v>72</v>
      </c>
      <c r="B87" s="35">
        <v>116</v>
      </c>
      <c r="C87" s="26">
        <f t="shared" si="4"/>
        <v>67.0002150222168</v>
      </c>
      <c r="D87" s="32">
        <f t="shared" si="6"/>
        <v>45.681363124899526</v>
      </c>
      <c r="E87" s="33">
        <f t="shared" si="7"/>
        <v>8.616660875100472</v>
      </c>
      <c r="F87" s="21">
        <v>4.26</v>
      </c>
      <c r="G87" s="34">
        <f t="shared" si="5"/>
        <v>58.558023999999996</v>
      </c>
      <c r="I87" s="8">
        <v>54.298024</v>
      </c>
      <c r="J87" s="8">
        <v>4.26</v>
      </c>
      <c r="K87" s="8">
        <v>58.558023999999996</v>
      </c>
    </row>
    <row r="88" spans="1:11" ht="15" customHeight="1">
      <c r="A88" s="24">
        <v>73</v>
      </c>
      <c r="B88" s="35">
        <v>116</v>
      </c>
      <c r="C88" s="26">
        <f t="shared" si="4"/>
        <v>1000.003257046918</v>
      </c>
      <c r="D88" s="32">
        <f t="shared" si="6"/>
        <v>45.681363124899526</v>
      </c>
      <c r="E88" s="33">
        <f t="shared" si="7"/>
        <v>128.60688487510052</v>
      </c>
      <c r="F88" s="21">
        <v>4.26</v>
      </c>
      <c r="G88" s="34">
        <f t="shared" si="5"/>
        <v>178.54824800000003</v>
      </c>
      <c r="I88" s="8">
        <v>174.28824800000004</v>
      </c>
      <c r="J88" s="8">
        <v>4.26</v>
      </c>
      <c r="K88" s="8">
        <v>178.548248</v>
      </c>
    </row>
    <row r="89" spans="1:11" ht="15" customHeight="1">
      <c r="A89" s="69">
        <v>74</v>
      </c>
      <c r="B89" s="35">
        <v>116</v>
      </c>
      <c r="C89" s="35">
        <f t="shared" si="4"/>
        <v>1238.0040197809</v>
      </c>
      <c r="D89" s="32">
        <f t="shared" si="6"/>
        <v>45.681363124899526</v>
      </c>
      <c r="E89" s="33">
        <f t="shared" si="7"/>
        <v>159.21532187510047</v>
      </c>
      <c r="F89" s="21">
        <v>4.26</v>
      </c>
      <c r="G89" s="34">
        <f t="shared" si="5"/>
        <v>209.15668499999998</v>
      </c>
      <c r="I89" s="8">
        <v>204.896685</v>
      </c>
      <c r="J89" s="8">
        <v>4.26</v>
      </c>
      <c r="K89" s="8">
        <v>209.156685</v>
      </c>
    </row>
    <row r="90" spans="1:11" ht="15" customHeight="1">
      <c r="A90" s="24">
        <v>75</v>
      </c>
      <c r="B90" s="35">
        <v>116</v>
      </c>
      <c r="C90" s="35">
        <f t="shared" si="4"/>
        <v>557.0018063969047</v>
      </c>
      <c r="D90" s="32">
        <f t="shared" si="6"/>
        <v>45.681363124899526</v>
      </c>
      <c r="E90" s="33">
        <f t="shared" si="7"/>
        <v>71.6340338751005</v>
      </c>
      <c r="F90" s="21">
        <v>4.26</v>
      </c>
      <c r="G90" s="34">
        <f t="shared" si="5"/>
        <v>121.57539700000002</v>
      </c>
      <c r="I90" s="8">
        <v>117.31539700000002</v>
      </c>
      <c r="J90" s="8">
        <v>4.26</v>
      </c>
      <c r="K90" s="8">
        <v>121.575397</v>
      </c>
    </row>
    <row r="91" spans="1:11" ht="15" customHeight="1">
      <c r="A91" s="69">
        <v>76</v>
      </c>
      <c r="B91" s="35">
        <v>116</v>
      </c>
      <c r="C91" s="35">
        <f t="shared" si="4"/>
        <v>1383.0044974420932</v>
      </c>
      <c r="D91" s="32">
        <f t="shared" si="6"/>
        <v>45.681363124899526</v>
      </c>
      <c r="E91" s="33">
        <f t="shared" si="7"/>
        <v>177.86332087510047</v>
      </c>
      <c r="F91" s="21">
        <v>4.26</v>
      </c>
      <c r="G91" s="34">
        <f t="shared" si="5"/>
        <v>227.80468399999998</v>
      </c>
      <c r="I91" s="8">
        <v>223.544684</v>
      </c>
      <c r="J91" s="8">
        <v>4.26</v>
      </c>
      <c r="K91" s="8">
        <v>227.804684</v>
      </c>
    </row>
    <row r="92" spans="1:11" ht="15" customHeight="1">
      <c r="A92" s="24">
        <v>77</v>
      </c>
      <c r="B92" s="35">
        <v>253</v>
      </c>
      <c r="C92" s="35">
        <f t="shared" si="4"/>
        <v>714.0023255653564</v>
      </c>
      <c r="D92" s="32">
        <f t="shared" si="6"/>
        <v>99.632628194824</v>
      </c>
      <c r="E92" s="33">
        <f t="shared" si="7"/>
        <v>91.825315805176</v>
      </c>
      <c r="F92" s="21">
        <v>4.26</v>
      </c>
      <c r="G92" s="34">
        <f t="shared" si="5"/>
        <v>195.717944</v>
      </c>
      <c r="I92" s="8">
        <v>191.457944</v>
      </c>
      <c r="J92" s="8">
        <v>4.26</v>
      </c>
      <c r="K92" s="8">
        <v>195.717944</v>
      </c>
    </row>
    <row r="93" spans="1:11" ht="15" customHeight="1">
      <c r="A93" s="84">
        <v>78</v>
      </c>
      <c r="B93" s="85">
        <v>253</v>
      </c>
      <c r="C93" s="85">
        <f t="shared" si="4"/>
        <v>2031.006596586134</v>
      </c>
      <c r="D93" s="32">
        <f t="shared" si="6"/>
        <v>99.632628194824</v>
      </c>
      <c r="E93" s="33">
        <f t="shared" si="7"/>
        <v>261.200580805176</v>
      </c>
      <c r="F93" s="86">
        <v>4.26</v>
      </c>
      <c r="G93" s="87">
        <f t="shared" si="5"/>
        <v>365.093209</v>
      </c>
      <c r="I93" s="8">
        <v>360.833209</v>
      </c>
      <c r="J93" s="8">
        <v>4.26</v>
      </c>
      <c r="K93" s="8">
        <v>365.093209</v>
      </c>
    </row>
    <row r="94" spans="1:11" ht="15" customHeight="1">
      <c r="A94" s="24">
        <v>79</v>
      </c>
      <c r="B94" s="35">
        <v>255</v>
      </c>
      <c r="C94" s="85">
        <f t="shared" si="4"/>
        <v>1292.004199065385</v>
      </c>
      <c r="D94" s="32">
        <f t="shared" si="6"/>
        <v>100.42023790387397</v>
      </c>
      <c r="E94" s="33">
        <f t="shared" si="7"/>
        <v>166.16009409612604</v>
      </c>
      <c r="F94" s="21">
        <v>4.26</v>
      </c>
      <c r="G94" s="22">
        <v>270.840332</v>
      </c>
      <c r="I94" s="8">
        <v>266.580332</v>
      </c>
      <c r="J94" s="8">
        <v>4.26</v>
      </c>
      <c r="K94" s="8">
        <v>270.840332</v>
      </c>
    </row>
    <row r="95" spans="1:11" ht="15" customHeight="1" thickBot="1">
      <c r="A95" s="88">
        <v>80</v>
      </c>
      <c r="B95" s="37">
        <v>255</v>
      </c>
      <c r="C95" s="85">
        <f t="shared" si="4"/>
        <v>2059.006691783614</v>
      </c>
      <c r="D95" s="32">
        <f t="shared" si="6"/>
        <v>100.42023790387397</v>
      </c>
      <c r="E95" s="33">
        <f t="shared" si="7"/>
        <v>264.80157409612605</v>
      </c>
      <c r="F95" s="40">
        <v>4.26</v>
      </c>
      <c r="G95" s="89">
        <v>369.481812</v>
      </c>
      <c r="I95" s="8">
        <v>365.221812</v>
      </c>
      <c r="J95" s="8">
        <v>4.26</v>
      </c>
      <c r="K95" s="8">
        <v>369.481812</v>
      </c>
    </row>
    <row r="96" spans="1:11" ht="16.5" thickBot="1">
      <c r="A96" s="137" t="s">
        <v>643</v>
      </c>
      <c r="B96" s="137"/>
      <c r="C96" s="91">
        <f>SUM(C56:C95)</f>
        <v>38772.32400889747</v>
      </c>
      <c r="D96" s="92">
        <f>SUM(D56:D95)</f>
        <v>2044.634804693779</v>
      </c>
      <c r="E96" s="92">
        <f>SUM(E56:E95)</f>
        <v>4986.371569306222</v>
      </c>
      <c r="F96" s="92">
        <f>SUM(F56:F95)</f>
        <v>170.39999999999998</v>
      </c>
      <c r="G96" s="93">
        <f>SUM(G56:G95)</f>
        <v>7201.406373999999</v>
      </c>
      <c r="I96" s="94">
        <f>SUM(I56:I95)</f>
        <v>7031.006373999999</v>
      </c>
      <c r="J96" s="94">
        <f>SUM(J56:J95)</f>
        <v>170.39999999999998</v>
      </c>
      <c r="K96" s="94">
        <f>SUM(K56:K95)</f>
        <v>7201.406373999999</v>
      </c>
    </row>
    <row r="97" spans="1:11" ht="16.5" thickBot="1">
      <c r="A97" s="137" t="s">
        <v>650</v>
      </c>
      <c r="B97" s="137"/>
      <c r="C97" s="63">
        <f>SUM(C44+C96)</f>
        <v>72711.43435082579</v>
      </c>
      <c r="D97" s="64">
        <f>SUM(D44+D96)</f>
        <v>3856.1371355087595</v>
      </c>
      <c r="E97" s="64">
        <f>SUM(E44+E96)</f>
        <v>9351.16060949124</v>
      </c>
      <c r="F97" s="64">
        <f>SUM(F44+F96)</f>
        <v>340.79999999999995</v>
      </c>
      <c r="G97" s="65">
        <f>SUM(G44+G96)</f>
        <v>13548.097745000001</v>
      </c>
      <c r="I97" s="95">
        <f>SUM(I44+I96)</f>
        <v>13207.297745</v>
      </c>
      <c r="J97" s="95">
        <f>SUM(J44+J96)</f>
        <v>340.79999999999995</v>
      </c>
      <c r="K97" s="95">
        <f>SUM(K44+K96)</f>
        <v>13548.097745000001</v>
      </c>
    </row>
    <row r="98" ht="4.5" customHeight="1" thickBot="1"/>
    <row r="99" spans="4:7" ht="15" customHeight="1">
      <c r="D99" s="138" t="s">
        <v>644</v>
      </c>
      <c r="E99" s="140" t="s">
        <v>662</v>
      </c>
      <c r="F99" s="142" t="s">
        <v>646</v>
      </c>
      <c r="G99" s="50"/>
    </row>
    <row r="100" spans="4:7" ht="15" customHeight="1" thickBot="1">
      <c r="D100" s="139"/>
      <c r="E100" s="141"/>
      <c r="F100" s="143"/>
      <c r="G100" s="50"/>
    </row>
    <row r="101" spans="1:7" ht="15" customHeight="1">
      <c r="A101" s="144" t="s">
        <v>647</v>
      </c>
      <c r="B101" s="145"/>
      <c r="C101" s="145"/>
      <c r="D101" s="51">
        <f>SUM(G4:G5)</f>
        <v>415.29325900000003</v>
      </c>
      <c r="E101" s="52">
        <v>2</v>
      </c>
      <c r="F101" s="51">
        <f>D101/E101</f>
        <v>207.64662950000002</v>
      </c>
      <c r="G101" s="4"/>
    </row>
    <row r="102" spans="1:7" ht="15" customHeight="1">
      <c r="A102" s="131" t="s">
        <v>648</v>
      </c>
      <c r="B102" s="132"/>
      <c r="C102" s="132"/>
      <c r="D102" s="53">
        <f>G97-D103-D101</f>
        <v>11931.671189</v>
      </c>
      <c r="E102" s="54">
        <v>74</v>
      </c>
      <c r="F102" s="83">
        <f>D102/E102</f>
        <v>161.23879985135136</v>
      </c>
      <c r="G102" s="4"/>
    </row>
    <row r="103" spans="1:7" ht="15" customHeight="1" thickBot="1">
      <c r="A103" s="133" t="s">
        <v>649</v>
      </c>
      <c r="B103" s="134"/>
      <c r="C103" s="134"/>
      <c r="D103" s="55">
        <f>SUM(G92:G95)</f>
        <v>1201.1332969999999</v>
      </c>
      <c r="E103" s="56">
        <v>4</v>
      </c>
      <c r="F103" s="55">
        <f>D103/E103</f>
        <v>300.28332424999996</v>
      </c>
      <c r="G103" s="4"/>
    </row>
    <row r="104" spans="2:6" ht="16.5" thickBot="1">
      <c r="B104" s="135"/>
      <c r="C104" s="135"/>
      <c r="D104" s="57">
        <f>SUM(D101:D103)</f>
        <v>13548.097745000001</v>
      </c>
      <c r="E104" s="57">
        <f>SUM(E101:E103)</f>
        <v>80</v>
      </c>
      <c r="F104" s="55">
        <f>D104/E104</f>
        <v>169.3512218125</v>
      </c>
    </row>
  </sheetData>
  <sheetProtection/>
  <mergeCells count="33">
    <mergeCell ref="J2:J3"/>
    <mergeCell ref="K2:K3"/>
    <mergeCell ref="A1:G1"/>
    <mergeCell ref="A2:A3"/>
    <mergeCell ref="C2:C3"/>
    <mergeCell ref="F2:F3"/>
    <mergeCell ref="G2:G3"/>
    <mergeCell ref="I2:I3"/>
    <mergeCell ref="C54:C55"/>
    <mergeCell ref="F54:F55"/>
    <mergeCell ref="G54:G55"/>
    <mergeCell ref="D46:D47"/>
    <mergeCell ref="E46:E47"/>
    <mergeCell ref="F46:F47"/>
    <mergeCell ref="A48:C48"/>
    <mergeCell ref="A49:C49"/>
    <mergeCell ref="A50:C50"/>
    <mergeCell ref="I54:I55"/>
    <mergeCell ref="J54:J55"/>
    <mergeCell ref="K54:K55"/>
    <mergeCell ref="D99:D100"/>
    <mergeCell ref="E99:E100"/>
    <mergeCell ref="F99:F100"/>
    <mergeCell ref="A44:B44"/>
    <mergeCell ref="A101:C101"/>
    <mergeCell ref="A102:C102"/>
    <mergeCell ref="A103:C103"/>
    <mergeCell ref="B104:C104"/>
    <mergeCell ref="A96:B96"/>
    <mergeCell ref="A97:B97"/>
    <mergeCell ref="B51:C51"/>
    <mergeCell ref="A53:G53"/>
    <mergeCell ref="A54:A55"/>
  </mergeCells>
  <printOptions/>
  <pageMargins left="0.7" right="0.48" top="0.18" bottom="0.23" header="0.17" footer="0.1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showGridLines="0" zoomScalePageLayoutView="0" workbookViewId="0" topLeftCell="A1">
      <selection activeCell="O8" sqref="O8"/>
    </sheetView>
  </sheetViews>
  <sheetFormatPr defaultColWidth="6.8515625" defaultRowHeight="12.75"/>
  <cols>
    <col min="1" max="1" width="8.8515625" style="4" customWidth="1"/>
    <col min="2" max="3" width="10.00390625" style="4" customWidth="1"/>
    <col min="4" max="6" width="14.7109375" style="4" customWidth="1"/>
    <col min="7" max="7" width="11.8515625" style="0" customWidth="1"/>
    <col min="8" max="8" width="8.28125" style="0" customWidth="1"/>
    <col min="9" max="9" width="9.7109375" style="0" hidden="1" customWidth="1"/>
    <col min="10" max="10" width="7.7109375" style="0" hidden="1" customWidth="1"/>
    <col min="11" max="11" width="10.57421875" style="0" hidden="1" customWidth="1"/>
  </cols>
  <sheetData>
    <row r="1" spans="1:10" ht="33.75" customHeight="1" thickBot="1">
      <c r="A1" s="167" t="s">
        <v>673</v>
      </c>
      <c r="B1" s="168"/>
      <c r="C1" s="168"/>
      <c r="D1" s="168"/>
      <c r="E1" s="168"/>
      <c r="F1" s="168"/>
      <c r="G1" s="169"/>
      <c r="J1" s="2"/>
    </row>
    <row r="2" spans="1:11" ht="23.25" customHeight="1" thickBot="1">
      <c r="A2" s="154" t="s">
        <v>652</v>
      </c>
      <c r="B2" s="13" t="s">
        <v>636</v>
      </c>
      <c r="C2" s="155" t="s">
        <v>637</v>
      </c>
      <c r="D2" s="14" t="s">
        <v>638</v>
      </c>
      <c r="E2" s="15" t="s">
        <v>639</v>
      </c>
      <c r="F2" s="161" t="s">
        <v>670</v>
      </c>
      <c r="G2" s="161" t="s">
        <v>651</v>
      </c>
      <c r="H2" s="16"/>
      <c r="I2" s="157" t="s">
        <v>2</v>
      </c>
      <c r="J2" s="157" t="s">
        <v>3</v>
      </c>
      <c r="K2" s="157" t="s">
        <v>4</v>
      </c>
    </row>
    <row r="3" spans="1:11" ht="24" customHeight="1" thickBot="1">
      <c r="A3" s="154"/>
      <c r="B3" s="17" t="s">
        <v>640</v>
      </c>
      <c r="C3" s="156"/>
      <c r="D3" s="18" t="s">
        <v>641</v>
      </c>
      <c r="E3" s="19" t="s">
        <v>642</v>
      </c>
      <c r="F3" s="162"/>
      <c r="G3" s="163"/>
      <c r="H3" s="16"/>
      <c r="I3" s="158"/>
      <c r="J3" s="158"/>
      <c r="K3" s="158"/>
    </row>
    <row r="4" spans="1:11" ht="15" customHeight="1">
      <c r="A4" s="24" t="s">
        <v>5</v>
      </c>
      <c r="B4" s="25">
        <v>96</v>
      </c>
      <c r="C4" s="26">
        <f>E4*7.77565880721</f>
        <v>543.0017645208546</v>
      </c>
      <c r="D4" s="27">
        <f>B4*81662/62210*30/100</f>
        <v>37.80526603439961</v>
      </c>
      <c r="E4" s="28">
        <f>I4-D4</f>
        <v>69.8335379656004</v>
      </c>
      <c r="F4" s="29">
        <v>4.26</v>
      </c>
      <c r="G4" s="30">
        <f>D4+E4+F4</f>
        <v>111.89880400000001</v>
      </c>
      <c r="H4" s="23"/>
      <c r="I4" s="8">
        <v>107.63880400000001</v>
      </c>
      <c r="J4" s="8">
        <v>4.26</v>
      </c>
      <c r="K4" s="8">
        <v>111.898804</v>
      </c>
    </row>
    <row r="5" spans="1:11" ht="15" customHeight="1">
      <c r="A5" s="31" t="s">
        <v>8</v>
      </c>
      <c r="B5" s="26">
        <v>96</v>
      </c>
      <c r="C5" s="26">
        <f>E5*7.77565880721</f>
        <v>365.001188714733</v>
      </c>
      <c r="D5" s="32">
        <f>B5*81662/62210*30/100</f>
        <v>37.80526603439961</v>
      </c>
      <c r="E5" s="33">
        <f aca="true" t="shared" si="0" ref="E5:E43">I5-D5</f>
        <v>46.94151296560038</v>
      </c>
      <c r="F5" s="21">
        <v>4.26</v>
      </c>
      <c r="G5" s="34">
        <f aca="true" t="shared" si="1" ref="G5:G43">D5+E5+F5</f>
        <v>89.006779</v>
      </c>
      <c r="I5" s="8">
        <v>84.74677899999999</v>
      </c>
      <c r="J5" s="8">
        <v>4.26</v>
      </c>
      <c r="K5" s="8">
        <v>89.006779</v>
      </c>
    </row>
    <row r="6" spans="1:11" ht="15" customHeight="1">
      <c r="A6" s="24" t="s">
        <v>10</v>
      </c>
      <c r="B6" s="35">
        <v>116</v>
      </c>
      <c r="C6" s="26">
        <f aca="true" t="shared" si="2" ref="C6:C43">E6*7.77565880721</f>
        <v>1504.0048910013516</v>
      </c>
      <c r="D6" s="32">
        <f>B6*81662/62210*30/100</f>
        <v>45.681363124899526</v>
      </c>
      <c r="E6" s="33">
        <f t="shared" si="0"/>
        <v>193.42475387510046</v>
      </c>
      <c r="F6" s="21">
        <v>4.26</v>
      </c>
      <c r="G6" s="34">
        <f t="shared" si="1"/>
        <v>243.36611699999997</v>
      </c>
      <c r="I6" s="8">
        <v>239.10611699999998</v>
      </c>
      <c r="J6" s="8">
        <v>4.26</v>
      </c>
      <c r="K6" s="8">
        <v>243.36611700000003</v>
      </c>
    </row>
    <row r="7" spans="1:11" ht="15" customHeight="1">
      <c r="A7" s="69">
        <v>4</v>
      </c>
      <c r="B7" s="35">
        <v>116</v>
      </c>
      <c r="C7" s="26">
        <f t="shared" si="2"/>
        <v>262.0008536404001</v>
      </c>
      <c r="D7" s="32">
        <f aca="true" t="shared" si="3" ref="D7:D43">B7*81662/62210*30/100</f>
        <v>45.681363124899526</v>
      </c>
      <c r="E7" s="33">
        <f t="shared" si="0"/>
        <v>33.695003875100475</v>
      </c>
      <c r="F7" s="21">
        <v>4.26</v>
      </c>
      <c r="G7" s="34">
        <f t="shared" si="1"/>
        <v>83.636367</v>
      </c>
      <c r="I7" s="8">
        <v>79.376367</v>
      </c>
      <c r="J7" s="8">
        <v>4.26</v>
      </c>
      <c r="K7" s="8">
        <v>83.63636699999999</v>
      </c>
    </row>
    <row r="8" spans="1:11" ht="15" customHeight="1">
      <c r="A8" s="24" t="s">
        <v>14</v>
      </c>
      <c r="B8" s="35">
        <v>116</v>
      </c>
      <c r="C8" s="26">
        <f t="shared" si="2"/>
        <v>1272.004137629365</v>
      </c>
      <c r="D8" s="32">
        <f t="shared" si="3"/>
        <v>45.681363124899526</v>
      </c>
      <c r="E8" s="33">
        <f t="shared" si="0"/>
        <v>163.5879568751005</v>
      </c>
      <c r="F8" s="21">
        <v>4.26</v>
      </c>
      <c r="G8" s="34">
        <f t="shared" si="1"/>
        <v>213.52932</v>
      </c>
      <c r="I8" s="8">
        <v>209.26932000000002</v>
      </c>
      <c r="J8" s="8">
        <v>4.26</v>
      </c>
      <c r="K8" s="8">
        <v>213.52932</v>
      </c>
    </row>
    <row r="9" spans="1:11" ht="15" customHeight="1">
      <c r="A9" s="24" t="s">
        <v>16</v>
      </c>
      <c r="B9" s="35">
        <v>116</v>
      </c>
      <c r="C9" s="26">
        <f t="shared" si="2"/>
        <v>528.0017170851928</v>
      </c>
      <c r="D9" s="32">
        <f t="shared" si="3"/>
        <v>45.681363124899526</v>
      </c>
      <c r="E9" s="33">
        <f t="shared" si="0"/>
        <v>67.90443487510046</v>
      </c>
      <c r="F9" s="21">
        <v>4.26</v>
      </c>
      <c r="G9" s="34">
        <f t="shared" si="1"/>
        <v>117.84579799999999</v>
      </c>
      <c r="I9" s="8">
        <v>113.585798</v>
      </c>
      <c r="J9" s="8">
        <v>4.26</v>
      </c>
      <c r="K9" s="8">
        <v>117.845798</v>
      </c>
    </row>
    <row r="10" spans="1:11" ht="15" customHeight="1">
      <c r="A10" s="24" t="s">
        <v>18</v>
      </c>
      <c r="B10" s="35">
        <v>116</v>
      </c>
      <c r="C10" s="26">
        <f t="shared" si="2"/>
        <v>1055.003430989343</v>
      </c>
      <c r="D10" s="32">
        <f t="shared" si="3"/>
        <v>45.681363124899526</v>
      </c>
      <c r="E10" s="33">
        <f t="shared" si="0"/>
        <v>135.68026287510048</v>
      </c>
      <c r="F10" s="21">
        <v>4.26</v>
      </c>
      <c r="G10" s="34">
        <f t="shared" si="1"/>
        <v>185.621626</v>
      </c>
      <c r="I10" s="8">
        <v>181.361626</v>
      </c>
      <c r="J10" s="8">
        <v>4.26</v>
      </c>
      <c r="K10" s="8">
        <v>185.621626</v>
      </c>
    </row>
    <row r="11" spans="1:11" ht="15" customHeight="1">
      <c r="A11" s="24" t="s">
        <v>20</v>
      </c>
      <c r="B11" s="35">
        <v>116</v>
      </c>
      <c r="C11" s="26">
        <f t="shared" si="2"/>
        <v>1137.003693714701</v>
      </c>
      <c r="D11" s="32">
        <f t="shared" si="3"/>
        <v>45.681363124899526</v>
      </c>
      <c r="E11" s="33">
        <f t="shared" si="0"/>
        <v>146.22602687510047</v>
      </c>
      <c r="F11" s="21">
        <v>4.26</v>
      </c>
      <c r="G11" s="34">
        <f t="shared" si="1"/>
        <v>196.16738999999998</v>
      </c>
      <c r="I11" s="8">
        <v>191.90739</v>
      </c>
      <c r="J11" s="8">
        <v>4.26</v>
      </c>
      <c r="K11" s="8">
        <v>196.16739</v>
      </c>
    </row>
    <row r="12" spans="1:11" ht="15" customHeight="1">
      <c r="A12" s="24" t="s">
        <v>22</v>
      </c>
      <c r="B12" s="35">
        <v>116</v>
      </c>
      <c r="C12" s="26">
        <f t="shared" si="2"/>
        <v>926.003004212334</v>
      </c>
      <c r="D12" s="32">
        <f t="shared" si="3"/>
        <v>45.681363124899526</v>
      </c>
      <c r="E12" s="33">
        <f t="shared" si="0"/>
        <v>119.0899738751005</v>
      </c>
      <c r="F12" s="21">
        <v>4.26</v>
      </c>
      <c r="G12" s="34">
        <f t="shared" si="1"/>
        <v>169.031337</v>
      </c>
      <c r="I12" s="8">
        <v>164.77133700000002</v>
      </c>
      <c r="J12" s="8">
        <v>4.26</v>
      </c>
      <c r="K12" s="8">
        <v>169.03133700000004</v>
      </c>
    </row>
    <row r="13" spans="1:11" ht="15" customHeight="1">
      <c r="A13" s="24" t="s">
        <v>24</v>
      </c>
      <c r="B13" s="35">
        <v>116</v>
      </c>
      <c r="C13" s="26">
        <f t="shared" si="2"/>
        <v>582.0018946510583</v>
      </c>
      <c r="D13" s="32">
        <f t="shared" si="3"/>
        <v>45.681363124899526</v>
      </c>
      <c r="E13" s="33">
        <f t="shared" si="0"/>
        <v>74.84920687510046</v>
      </c>
      <c r="F13" s="21">
        <v>4.26</v>
      </c>
      <c r="G13" s="34">
        <f t="shared" si="1"/>
        <v>124.79056999999999</v>
      </c>
      <c r="I13" s="8">
        <v>120.53057</v>
      </c>
      <c r="J13" s="8">
        <v>4.26</v>
      </c>
      <c r="K13" s="8">
        <v>124.79057000000002</v>
      </c>
    </row>
    <row r="14" spans="1:11" ht="15" customHeight="1">
      <c r="A14" s="24" t="s">
        <v>26</v>
      </c>
      <c r="B14" s="35">
        <v>116</v>
      </c>
      <c r="C14" s="26">
        <f t="shared" si="2"/>
        <v>1173.0038120919448</v>
      </c>
      <c r="D14" s="32">
        <f t="shared" si="3"/>
        <v>45.681363124899526</v>
      </c>
      <c r="E14" s="33">
        <f t="shared" si="0"/>
        <v>150.85587487510048</v>
      </c>
      <c r="F14" s="21">
        <v>4.26</v>
      </c>
      <c r="G14" s="34">
        <f t="shared" si="1"/>
        <v>200.797238</v>
      </c>
      <c r="I14" s="8">
        <v>196.537238</v>
      </c>
      <c r="J14" s="8">
        <v>4.26</v>
      </c>
      <c r="K14" s="8">
        <v>200.797238</v>
      </c>
    </row>
    <row r="15" spans="1:11" ht="15" customHeight="1">
      <c r="A15" s="24" t="s">
        <v>28</v>
      </c>
      <c r="B15" s="35">
        <v>116</v>
      </c>
      <c r="C15" s="26">
        <f t="shared" si="2"/>
        <v>980.0031817781996</v>
      </c>
      <c r="D15" s="32">
        <f t="shared" si="3"/>
        <v>45.681363124899526</v>
      </c>
      <c r="E15" s="33">
        <f t="shared" si="0"/>
        <v>126.03474587510053</v>
      </c>
      <c r="F15" s="21">
        <v>4.26</v>
      </c>
      <c r="G15" s="34">
        <f t="shared" si="1"/>
        <v>175.97610900000004</v>
      </c>
      <c r="I15" s="8">
        <v>171.71610900000005</v>
      </c>
      <c r="J15" s="8">
        <v>4.26</v>
      </c>
      <c r="K15" s="8">
        <v>175.976109</v>
      </c>
    </row>
    <row r="16" spans="1:11" ht="15" customHeight="1">
      <c r="A16" s="24" t="s">
        <v>30</v>
      </c>
      <c r="B16" s="35">
        <v>116</v>
      </c>
      <c r="C16" s="26">
        <f t="shared" si="2"/>
        <v>753.0024491673066</v>
      </c>
      <c r="D16" s="32">
        <f t="shared" si="3"/>
        <v>45.681363124899526</v>
      </c>
      <c r="E16" s="33">
        <f t="shared" si="0"/>
        <v>96.84098387510048</v>
      </c>
      <c r="F16" s="21">
        <v>4.26</v>
      </c>
      <c r="G16" s="34">
        <f t="shared" si="1"/>
        <v>146.782347</v>
      </c>
      <c r="I16" s="8">
        <v>142.522347</v>
      </c>
      <c r="J16" s="8">
        <v>4.26</v>
      </c>
      <c r="K16" s="8">
        <v>146.782347</v>
      </c>
    </row>
    <row r="17" spans="1:11" ht="15" customHeight="1">
      <c r="A17" s="24" t="s">
        <v>32</v>
      </c>
      <c r="B17" s="35">
        <v>116</v>
      </c>
      <c r="C17" s="26">
        <f t="shared" si="2"/>
        <v>777.0025254935828</v>
      </c>
      <c r="D17" s="32">
        <f t="shared" si="3"/>
        <v>45.681363124899526</v>
      </c>
      <c r="E17" s="33">
        <f t="shared" si="0"/>
        <v>99.92754887510048</v>
      </c>
      <c r="F17" s="21">
        <v>4.26</v>
      </c>
      <c r="G17" s="34">
        <f t="shared" si="1"/>
        <v>149.868912</v>
      </c>
      <c r="I17" s="8">
        <v>145.608912</v>
      </c>
      <c r="J17" s="8">
        <v>4.26</v>
      </c>
      <c r="K17" s="8">
        <v>149.868912</v>
      </c>
    </row>
    <row r="18" spans="1:11" ht="15" customHeight="1">
      <c r="A18" s="24" t="s">
        <v>34</v>
      </c>
      <c r="B18" s="35">
        <v>116</v>
      </c>
      <c r="C18" s="26">
        <f t="shared" si="2"/>
        <v>40.00012623928411</v>
      </c>
      <c r="D18" s="32">
        <f t="shared" si="3"/>
        <v>45.681363124899526</v>
      </c>
      <c r="E18" s="33">
        <f t="shared" si="0"/>
        <v>5.144274875100471</v>
      </c>
      <c r="F18" s="21">
        <v>4.26</v>
      </c>
      <c r="G18" s="34">
        <f t="shared" si="1"/>
        <v>55.085637999999996</v>
      </c>
      <c r="I18" s="8">
        <v>50.825638</v>
      </c>
      <c r="J18" s="8">
        <v>4.26</v>
      </c>
      <c r="K18" s="8">
        <v>55.085638</v>
      </c>
    </row>
    <row r="19" spans="1:11" ht="15" customHeight="1">
      <c r="A19" s="24" t="s">
        <v>36</v>
      </c>
      <c r="B19" s="35">
        <v>116</v>
      </c>
      <c r="C19" s="26">
        <f t="shared" si="2"/>
        <v>928.0030202924303</v>
      </c>
      <c r="D19" s="32">
        <f t="shared" si="3"/>
        <v>45.681363124899526</v>
      </c>
      <c r="E19" s="33">
        <f t="shared" si="0"/>
        <v>119.34718887510047</v>
      </c>
      <c r="F19" s="21">
        <v>4.26</v>
      </c>
      <c r="G19" s="34">
        <f t="shared" si="1"/>
        <v>169.28855199999998</v>
      </c>
      <c r="I19" s="8">
        <v>165.028552</v>
      </c>
      <c r="J19" s="8">
        <v>4.26</v>
      </c>
      <c r="K19" s="8">
        <v>169.28855199999998</v>
      </c>
    </row>
    <row r="20" spans="1:11" ht="15" customHeight="1">
      <c r="A20" s="24" t="s">
        <v>38</v>
      </c>
      <c r="B20" s="35">
        <v>116</v>
      </c>
      <c r="C20" s="26">
        <f t="shared" si="2"/>
        <v>830.0026989072293</v>
      </c>
      <c r="D20" s="32">
        <f t="shared" si="3"/>
        <v>45.681363124899526</v>
      </c>
      <c r="E20" s="33">
        <f t="shared" si="0"/>
        <v>106.74371387510047</v>
      </c>
      <c r="F20" s="21">
        <v>4.26</v>
      </c>
      <c r="G20" s="34">
        <f t="shared" si="1"/>
        <v>156.68507699999998</v>
      </c>
      <c r="I20" s="8">
        <v>152.425077</v>
      </c>
      <c r="J20" s="8">
        <v>4.26</v>
      </c>
      <c r="K20" s="8">
        <v>156.685077</v>
      </c>
    </row>
    <row r="21" spans="1:11" ht="15" customHeight="1">
      <c r="A21" s="24" t="s">
        <v>40</v>
      </c>
      <c r="B21" s="35">
        <v>116</v>
      </c>
      <c r="C21" s="26">
        <f t="shared" si="2"/>
        <v>1008.0032747133507</v>
      </c>
      <c r="D21" s="32">
        <f t="shared" si="3"/>
        <v>45.681363124899526</v>
      </c>
      <c r="E21" s="33">
        <f t="shared" si="0"/>
        <v>129.63573887510046</v>
      </c>
      <c r="F21" s="21">
        <v>4.26</v>
      </c>
      <c r="G21" s="34">
        <f t="shared" si="1"/>
        <v>179.57710199999997</v>
      </c>
      <c r="I21" s="8">
        <v>175.31710199999998</v>
      </c>
      <c r="J21" s="8">
        <v>4.26</v>
      </c>
      <c r="K21" s="8">
        <v>179.57710200000002</v>
      </c>
    </row>
    <row r="22" spans="1:11" ht="15" customHeight="1">
      <c r="A22" s="24" t="s">
        <v>42</v>
      </c>
      <c r="B22" s="35">
        <v>116</v>
      </c>
      <c r="C22" s="26">
        <f t="shared" si="2"/>
        <v>669.0021781375108</v>
      </c>
      <c r="D22" s="32">
        <f t="shared" si="3"/>
        <v>45.681363124899526</v>
      </c>
      <c r="E22" s="33">
        <f t="shared" si="0"/>
        <v>86.03800587510048</v>
      </c>
      <c r="F22" s="21">
        <v>4.26</v>
      </c>
      <c r="G22" s="34">
        <f t="shared" si="1"/>
        <v>135.979369</v>
      </c>
      <c r="I22" s="8">
        <v>131.719369</v>
      </c>
      <c r="J22" s="8">
        <v>4.26</v>
      </c>
      <c r="K22" s="8">
        <v>135.979369</v>
      </c>
    </row>
    <row r="23" spans="1:11" ht="15" customHeight="1">
      <c r="A23" s="24" t="s">
        <v>44</v>
      </c>
      <c r="B23" s="35">
        <v>116</v>
      </c>
      <c r="C23" s="26">
        <f t="shared" si="2"/>
        <v>314.00102290182775</v>
      </c>
      <c r="D23" s="32">
        <f t="shared" si="3"/>
        <v>45.681363124899526</v>
      </c>
      <c r="E23" s="33">
        <f t="shared" si="0"/>
        <v>40.38256187510047</v>
      </c>
      <c r="F23" s="21">
        <v>4.26</v>
      </c>
      <c r="G23" s="34">
        <f t="shared" si="1"/>
        <v>90.323925</v>
      </c>
      <c r="I23" s="8">
        <v>86.063925</v>
      </c>
      <c r="J23" s="8">
        <v>4.26</v>
      </c>
      <c r="K23" s="8">
        <v>90.323925</v>
      </c>
    </row>
    <row r="24" spans="1:11" ht="15" customHeight="1">
      <c r="A24" s="24" t="s">
        <v>46</v>
      </c>
      <c r="B24" s="35">
        <v>116</v>
      </c>
      <c r="C24" s="26">
        <f t="shared" si="2"/>
        <v>553.0018053393468</v>
      </c>
      <c r="D24" s="32">
        <f t="shared" si="3"/>
        <v>45.681363124899526</v>
      </c>
      <c r="E24" s="33">
        <f t="shared" si="0"/>
        <v>71.11960787510048</v>
      </c>
      <c r="F24" s="21">
        <v>4.26</v>
      </c>
      <c r="G24" s="34">
        <f t="shared" si="1"/>
        <v>121.06097100000001</v>
      </c>
      <c r="I24" s="8">
        <v>116.800971</v>
      </c>
      <c r="J24" s="8">
        <v>4.26</v>
      </c>
      <c r="K24" s="8">
        <v>121.060971</v>
      </c>
    </row>
    <row r="25" spans="1:11" ht="15" customHeight="1">
      <c r="A25" s="24" t="s">
        <v>48</v>
      </c>
      <c r="B25" s="35">
        <v>116</v>
      </c>
      <c r="C25" s="26">
        <f t="shared" si="2"/>
        <v>554.0018017159067</v>
      </c>
      <c r="D25" s="32">
        <f t="shared" si="3"/>
        <v>45.681363124899526</v>
      </c>
      <c r="E25" s="33">
        <f t="shared" si="0"/>
        <v>71.24821387510048</v>
      </c>
      <c r="F25" s="21">
        <v>4.26</v>
      </c>
      <c r="G25" s="34">
        <f t="shared" si="1"/>
        <v>121.189577</v>
      </c>
      <c r="I25" s="8">
        <v>116.929577</v>
      </c>
      <c r="J25" s="8">
        <v>4.26</v>
      </c>
      <c r="K25" s="8">
        <v>121.18957700000001</v>
      </c>
    </row>
    <row r="26" spans="1:11" ht="15" customHeight="1">
      <c r="A26" s="24" t="s">
        <v>50</v>
      </c>
      <c r="B26" s="35">
        <v>116</v>
      </c>
      <c r="C26" s="26">
        <f t="shared" si="2"/>
        <v>711.0023136524087</v>
      </c>
      <c r="D26" s="32">
        <f t="shared" si="3"/>
        <v>45.681363124899526</v>
      </c>
      <c r="E26" s="33">
        <f t="shared" si="0"/>
        <v>91.43949487510048</v>
      </c>
      <c r="F26" s="21">
        <v>4.26</v>
      </c>
      <c r="G26" s="34">
        <f t="shared" si="1"/>
        <v>141.380858</v>
      </c>
      <c r="I26" s="8">
        <v>137.120858</v>
      </c>
      <c r="J26" s="8">
        <v>4.26</v>
      </c>
      <c r="K26" s="8">
        <v>141.380858</v>
      </c>
    </row>
    <row r="27" spans="1:11" ht="15" customHeight="1">
      <c r="A27" s="24" t="s">
        <v>52</v>
      </c>
      <c r="B27" s="35">
        <v>116</v>
      </c>
      <c r="C27" s="26">
        <f t="shared" si="2"/>
        <v>1039.0033723295003</v>
      </c>
      <c r="D27" s="32">
        <f t="shared" si="3"/>
        <v>45.681363124899526</v>
      </c>
      <c r="E27" s="33">
        <f t="shared" si="0"/>
        <v>133.6225518751005</v>
      </c>
      <c r="F27" s="21">
        <v>4.26</v>
      </c>
      <c r="G27" s="34">
        <f t="shared" si="1"/>
        <v>183.563915</v>
      </c>
      <c r="I27" s="8">
        <v>179.30391500000002</v>
      </c>
      <c r="J27" s="8">
        <v>4.26</v>
      </c>
      <c r="K27" s="8">
        <v>183.563915</v>
      </c>
    </row>
    <row r="28" spans="1:11" ht="15" customHeight="1">
      <c r="A28" s="24" t="s">
        <v>54</v>
      </c>
      <c r="B28" s="35">
        <v>116</v>
      </c>
      <c r="C28" s="26">
        <f t="shared" si="2"/>
        <v>903.0029320382766</v>
      </c>
      <c r="D28" s="32">
        <f t="shared" si="3"/>
        <v>45.681363124899526</v>
      </c>
      <c r="E28" s="33">
        <f t="shared" si="0"/>
        <v>116.13201587510048</v>
      </c>
      <c r="F28" s="21">
        <v>4.26</v>
      </c>
      <c r="G28" s="34">
        <f t="shared" si="1"/>
        <v>166.073379</v>
      </c>
      <c r="I28" s="8">
        <v>161.813379</v>
      </c>
      <c r="J28" s="8">
        <v>4.26</v>
      </c>
      <c r="K28" s="8">
        <v>166.073379</v>
      </c>
    </row>
    <row r="29" spans="1:11" ht="15" customHeight="1">
      <c r="A29" s="24" t="s">
        <v>56</v>
      </c>
      <c r="B29" s="35">
        <v>116</v>
      </c>
      <c r="C29" s="26">
        <f t="shared" si="2"/>
        <v>780.0025379502393</v>
      </c>
      <c r="D29" s="32">
        <f t="shared" si="3"/>
        <v>45.681363124899526</v>
      </c>
      <c r="E29" s="33">
        <f t="shared" si="0"/>
        <v>100.31336987510048</v>
      </c>
      <c r="F29" s="21">
        <v>4.26</v>
      </c>
      <c r="G29" s="34">
        <f t="shared" si="1"/>
        <v>150.254733</v>
      </c>
      <c r="I29" s="8">
        <v>145.994733</v>
      </c>
      <c r="J29" s="8">
        <v>4.26</v>
      </c>
      <c r="K29" s="8">
        <v>150.254733</v>
      </c>
    </row>
    <row r="30" spans="1:11" ht="15" customHeight="1">
      <c r="A30" s="24" t="s">
        <v>58</v>
      </c>
      <c r="B30" s="35">
        <v>116</v>
      </c>
      <c r="C30" s="26">
        <f t="shared" si="2"/>
        <v>573.0018650567474</v>
      </c>
      <c r="D30" s="32">
        <f t="shared" si="3"/>
        <v>45.681363124899526</v>
      </c>
      <c r="E30" s="33">
        <f t="shared" si="0"/>
        <v>73.69174487510048</v>
      </c>
      <c r="F30" s="21">
        <v>4.26</v>
      </c>
      <c r="G30" s="34">
        <f t="shared" si="1"/>
        <v>123.63310800000001</v>
      </c>
      <c r="I30" s="8">
        <v>119.373108</v>
      </c>
      <c r="J30" s="8">
        <v>4.26</v>
      </c>
      <c r="K30" s="8">
        <v>123.633108</v>
      </c>
    </row>
    <row r="31" spans="1:11" ht="15" customHeight="1">
      <c r="A31" s="24" t="s">
        <v>60</v>
      </c>
      <c r="B31" s="35">
        <v>116</v>
      </c>
      <c r="C31" s="26">
        <f t="shared" si="2"/>
        <v>1007.0032705611321</v>
      </c>
      <c r="D31" s="32">
        <f t="shared" si="3"/>
        <v>45.681363124899526</v>
      </c>
      <c r="E31" s="33">
        <f t="shared" si="0"/>
        <v>129.5071318751005</v>
      </c>
      <c r="F31" s="21">
        <v>4.26</v>
      </c>
      <c r="G31" s="34">
        <f t="shared" si="1"/>
        <v>179.448495</v>
      </c>
      <c r="I31" s="8">
        <v>175.18849500000002</v>
      </c>
      <c r="J31" s="8">
        <v>4.26</v>
      </c>
      <c r="K31" s="8">
        <v>179.44849499999998</v>
      </c>
    </row>
    <row r="32" spans="1:11" ht="15" customHeight="1">
      <c r="A32" s="24" t="s">
        <v>62</v>
      </c>
      <c r="B32" s="35">
        <v>116</v>
      </c>
      <c r="C32" s="26">
        <f t="shared" si="2"/>
        <v>679.0022041083818</v>
      </c>
      <c r="D32" s="32">
        <f t="shared" si="3"/>
        <v>45.681363124899526</v>
      </c>
      <c r="E32" s="33">
        <f t="shared" si="0"/>
        <v>87.32407387510048</v>
      </c>
      <c r="F32" s="21">
        <v>4.26</v>
      </c>
      <c r="G32" s="34">
        <f t="shared" si="1"/>
        <v>137.265437</v>
      </c>
      <c r="I32" s="8">
        <v>133.005437</v>
      </c>
      <c r="J32" s="8">
        <v>4.26</v>
      </c>
      <c r="K32" s="8">
        <v>137.265437</v>
      </c>
    </row>
    <row r="33" spans="1:11" ht="15" customHeight="1">
      <c r="A33" s="24" t="s">
        <v>64</v>
      </c>
      <c r="B33" s="35">
        <v>116</v>
      </c>
      <c r="C33" s="26">
        <f t="shared" si="2"/>
        <v>368.00119269203435</v>
      </c>
      <c r="D33" s="32">
        <f t="shared" si="3"/>
        <v>45.681363124899526</v>
      </c>
      <c r="E33" s="33">
        <f t="shared" si="0"/>
        <v>47.327332875100474</v>
      </c>
      <c r="F33" s="21">
        <v>4.26</v>
      </c>
      <c r="G33" s="34">
        <f t="shared" si="1"/>
        <v>97.268696</v>
      </c>
      <c r="I33" s="8">
        <v>93.008696</v>
      </c>
      <c r="J33" s="8">
        <v>4.26</v>
      </c>
      <c r="K33" s="8">
        <v>97.268696</v>
      </c>
    </row>
    <row r="34" spans="1:11" ht="15" customHeight="1">
      <c r="A34" s="24" t="s">
        <v>66</v>
      </c>
      <c r="B34" s="35">
        <v>116</v>
      </c>
      <c r="C34" s="26">
        <f t="shared" si="2"/>
        <v>1097.003566504241</v>
      </c>
      <c r="D34" s="32">
        <f t="shared" si="3"/>
        <v>45.681363124899526</v>
      </c>
      <c r="E34" s="33">
        <f t="shared" si="0"/>
        <v>141.08175187510048</v>
      </c>
      <c r="F34" s="21">
        <v>4.26</v>
      </c>
      <c r="G34" s="34">
        <f t="shared" si="1"/>
        <v>191.023115</v>
      </c>
      <c r="I34" s="8">
        <v>186.763115</v>
      </c>
      <c r="J34" s="8">
        <v>4.26</v>
      </c>
      <c r="K34" s="8">
        <v>191.023115</v>
      </c>
    </row>
    <row r="35" spans="1:11" ht="15" customHeight="1">
      <c r="A35" s="24" t="s">
        <v>68</v>
      </c>
      <c r="B35" s="35">
        <v>116</v>
      </c>
      <c r="C35" s="26">
        <f t="shared" si="2"/>
        <v>910.0029688794674</v>
      </c>
      <c r="D35" s="32">
        <f t="shared" si="3"/>
        <v>45.681363124899526</v>
      </c>
      <c r="E35" s="33">
        <f t="shared" si="0"/>
        <v>117.03226587510048</v>
      </c>
      <c r="F35" s="21">
        <v>4.26</v>
      </c>
      <c r="G35" s="34">
        <f t="shared" si="1"/>
        <v>166.973629</v>
      </c>
      <c r="I35" s="8">
        <v>162.713629</v>
      </c>
      <c r="J35" s="8">
        <v>4.26</v>
      </c>
      <c r="K35" s="8">
        <v>166.97362900000002</v>
      </c>
    </row>
    <row r="36" spans="1:11" ht="15" customHeight="1">
      <c r="A36" s="24" t="s">
        <v>70</v>
      </c>
      <c r="B36" s="35">
        <v>116</v>
      </c>
      <c r="C36" s="26">
        <f t="shared" si="2"/>
        <v>465.0015099250166</v>
      </c>
      <c r="D36" s="32">
        <f t="shared" si="3"/>
        <v>45.681363124899526</v>
      </c>
      <c r="E36" s="33">
        <f t="shared" si="0"/>
        <v>59.802200875100475</v>
      </c>
      <c r="F36" s="21">
        <v>4.26</v>
      </c>
      <c r="G36" s="34">
        <f t="shared" si="1"/>
        <v>109.743564</v>
      </c>
      <c r="I36" s="8">
        <v>105.483564</v>
      </c>
      <c r="J36" s="8">
        <v>4.26</v>
      </c>
      <c r="K36" s="8">
        <v>109.74356399999999</v>
      </c>
    </row>
    <row r="37" spans="1:11" ht="15" customHeight="1">
      <c r="A37" s="24" t="s">
        <v>72</v>
      </c>
      <c r="B37" s="35">
        <v>116</v>
      </c>
      <c r="C37" s="26">
        <f t="shared" si="2"/>
        <v>1021.0033209165372</v>
      </c>
      <c r="D37" s="32">
        <f t="shared" si="3"/>
        <v>45.681363124899526</v>
      </c>
      <c r="E37" s="33">
        <f t="shared" si="0"/>
        <v>131.30762887510048</v>
      </c>
      <c r="F37" s="21">
        <v>4.26</v>
      </c>
      <c r="G37" s="34">
        <f t="shared" si="1"/>
        <v>181.248992</v>
      </c>
      <c r="I37" s="8">
        <v>176.988992</v>
      </c>
      <c r="J37" s="8">
        <v>4.26</v>
      </c>
      <c r="K37" s="8">
        <v>181.24899200000002</v>
      </c>
    </row>
    <row r="38" spans="1:11" ht="15" customHeight="1">
      <c r="A38" s="24" t="s">
        <v>74</v>
      </c>
      <c r="B38" s="35">
        <v>116</v>
      </c>
      <c r="C38" s="26">
        <f t="shared" si="2"/>
        <v>434.0014045332086</v>
      </c>
      <c r="D38" s="32">
        <f t="shared" si="3"/>
        <v>45.681363124899526</v>
      </c>
      <c r="E38" s="33">
        <f t="shared" si="0"/>
        <v>55.815386875100494</v>
      </c>
      <c r="F38" s="21">
        <v>4.26</v>
      </c>
      <c r="G38" s="34">
        <f t="shared" si="1"/>
        <v>105.75675000000003</v>
      </c>
      <c r="I38" s="8">
        <v>101.49675000000002</v>
      </c>
      <c r="J38" s="8">
        <v>4.26</v>
      </c>
      <c r="K38" s="8">
        <v>105.75675</v>
      </c>
    </row>
    <row r="39" spans="1:11" ht="15" customHeight="1">
      <c r="A39" s="24" t="s">
        <v>76</v>
      </c>
      <c r="B39" s="35">
        <v>116</v>
      </c>
      <c r="C39" s="35">
        <f t="shared" si="2"/>
        <v>859.0027959945998</v>
      </c>
      <c r="D39" s="32">
        <f t="shared" si="3"/>
        <v>45.681363124899526</v>
      </c>
      <c r="E39" s="33">
        <f t="shared" si="0"/>
        <v>110.47331387510047</v>
      </c>
      <c r="F39" s="21">
        <v>4.26</v>
      </c>
      <c r="G39" s="34">
        <f t="shared" si="1"/>
        <v>160.41467699999998</v>
      </c>
      <c r="I39" s="8">
        <v>156.154677</v>
      </c>
      <c r="J39" s="8">
        <v>4.26</v>
      </c>
      <c r="K39" s="8">
        <v>160.41467699999998</v>
      </c>
    </row>
    <row r="40" spans="1:11" ht="15" customHeight="1">
      <c r="A40" s="24" t="s">
        <v>78</v>
      </c>
      <c r="B40" s="35">
        <v>116</v>
      </c>
      <c r="C40" s="35">
        <f t="shared" si="2"/>
        <v>1239.004031708778</v>
      </c>
      <c r="D40" s="32">
        <f t="shared" si="3"/>
        <v>45.681363124899526</v>
      </c>
      <c r="E40" s="33">
        <f t="shared" si="0"/>
        <v>159.3439298751005</v>
      </c>
      <c r="F40" s="21">
        <v>4.26</v>
      </c>
      <c r="G40" s="34">
        <f t="shared" si="1"/>
        <v>209.28529300000002</v>
      </c>
      <c r="I40" s="8">
        <v>205.02529300000003</v>
      </c>
      <c r="J40" s="8">
        <v>4.26</v>
      </c>
      <c r="K40" s="8">
        <v>209.285293</v>
      </c>
    </row>
    <row r="41" spans="1:11" ht="15" customHeight="1">
      <c r="A41" s="24" t="s">
        <v>80</v>
      </c>
      <c r="B41" s="35">
        <v>116</v>
      </c>
      <c r="C41" s="35">
        <f t="shared" si="2"/>
        <v>629.0020509270506</v>
      </c>
      <c r="D41" s="32">
        <f t="shared" si="3"/>
        <v>45.681363124899526</v>
      </c>
      <c r="E41" s="33">
        <f t="shared" si="0"/>
        <v>80.89373087510049</v>
      </c>
      <c r="F41" s="21">
        <v>4.26</v>
      </c>
      <c r="G41" s="34">
        <f t="shared" si="1"/>
        <v>130.835094</v>
      </c>
      <c r="I41" s="8">
        <v>126.575094</v>
      </c>
      <c r="J41" s="8">
        <v>4.26</v>
      </c>
      <c r="K41" s="8">
        <v>130.835094</v>
      </c>
    </row>
    <row r="42" spans="1:11" ht="15" customHeight="1">
      <c r="A42" s="24" t="s">
        <v>82</v>
      </c>
      <c r="B42" s="35">
        <v>116</v>
      </c>
      <c r="C42" s="35">
        <f t="shared" si="2"/>
        <v>683.002220717257</v>
      </c>
      <c r="D42" s="32">
        <f t="shared" si="3"/>
        <v>45.681363124899526</v>
      </c>
      <c r="E42" s="33">
        <f t="shared" si="0"/>
        <v>87.83850187510046</v>
      </c>
      <c r="F42" s="21">
        <v>4.26</v>
      </c>
      <c r="G42" s="34">
        <f t="shared" si="1"/>
        <v>137.77986499999997</v>
      </c>
      <c r="I42" s="8">
        <v>133.51986499999998</v>
      </c>
      <c r="J42" s="8">
        <v>4.26</v>
      </c>
      <c r="K42" s="8">
        <v>137.779865</v>
      </c>
    </row>
    <row r="43" spans="1:11" ht="15" customHeight="1" thickBot="1">
      <c r="A43" s="36" t="s">
        <v>84</v>
      </c>
      <c r="B43" s="37">
        <v>116</v>
      </c>
      <c r="C43" s="37">
        <f t="shared" si="2"/>
        <v>919.0029906981193</v>
      </c>
      <c r="D43" s="38">
        <f t="shared" si="3"/>
        <v>45.681363124899526</v>
      </c>
      <c r="E43" s="39">
        <f t="shared" si="0"/>
        <v>118.18972687510046</v>
      </c>
      <c r="F43" s="40">
        <v>4.26</v>
      </c>
      <c r="G43" s="41">
        <f t="shared" si="1"/>
        <v>168.13108999999997</v>
      </c>
      <c r="I43" s="8">
        <v>163.87108999999998</v>
      </c>
      <c r="J43" s="8">
        <v>4.26</v>
      </c>
      <c r="K43" s="8">
        <v>168.13109</v>
      </c>
    </row>
    <row r="44" spans="1:11" ht="16.5" thickBot="1">
      <c r="A44" s="137" t="s">
        <v>643</v>
      </c>
      <c r="B44" s="137"/>
      <c r="C44" s="96">
        <f>SUM(C4:C43)</f>
        <v>31069.101022130253</v>
      </c>
      <c r="D44" s="43">
        <f>SUM(D4:D43)</f>
        <v>1811.5023308149805</v>
      </c>
      <c r="E44" s="43">
        <f>SUM(E4:E43)</f>
        <v>3995.6872841850195</v>
      </c>
      <c r="F44" s="43">
        <f>SUM(F4:F43)</f>
        <v>170.39999999999998</v>
      </c>
      <c r="G44" s="44">
        <f>SUM(G4:G43)</f>
        <v>5977.589615</v>
      </c>
      <c r="I44" s="94">
        <f>SUM(I4:I43)</f>
        <v>5807.1896149999975</v>
      </c>
      <c r="J44" s="94">
        <f>SUM(J4:J43)</f>
        <v>170.39999999999998</v>
      </c>
      <c r="K44" s="94">
        <f>SUM(K4:K43)</f>
        <v>5977.589615</v>
      </c>
    </row>
    <row r="45" spans="1:7" ht="4.5" customHeight="1" thickBot="1">
      <c r="A45" s="81"/>
      <c r="B45" s="59"/>
      <c r="C45" s="81"/>
      <c r="D45" s="61"/>
      <c r="E45" s="61"/>
      <c r="F45" s="61"/>
      <c r="G45" s="62"/>
    </row>
    <row r="46" spans="4:7" ht="15">
      <c r="D46" s="138" t="s">
        <v>644</v>
      </c>
      <c r="E46" s="140" t="s">
        <v>645</v>
      </c>
      <c r="F46" s="142" t="s">
        <v>646</v>
      </c>
      <c r="G46" s="50"/>
    </row>
    <row r="47" spans="4:7" ht="15.75" thickBot="1">
      <c r="D47" s="139"/>
      <c r="E47" s="141"/>
      <c r="F47" s="143"/>
      <c r="G47" s="50"/>
    </row>
    <row r="48" spans="1:7" ht="15.75">
      <c r="A48" s="144" t="s">
        <v>647</v>
      </c>
      <c r="B48" s="145"/>
      <c r="C48" s="145"/>
      <c r="D48" s="51">
        <f>SUM(G4:G5)</f>
        <v>200.905583</v>
      </c>
      <c r="E48" s="52">
        <v>2</v>
      </c>
      <c r="F48" s="51">
        <f>D48/E48</f>
        <v>100.4527915</v>
      </c>
      <c r="G48" s="4"/>
    </row>
    <row r="49" spans="1:7" ht="15.75">
      <c r="A49" s="131" t="s">
        <v>648</v>
      </c>
      <c r="B49" s="132"/>
      <c r="C49" s="132"/>
      <c r="D49" s="53">
        <f>G97-D103-D101</f>
        <v>11247.58571</v>
      </c>
      <c r="E49" s="54">
        <v>74</v>
      </c>
      <c r="F49" s="53">
        <f>D49/E49</f>
        <v>151.99440148648648</v>
      </c>
      <c r="G49" s="4"/>
    </row>
    <row r="50" spans="1:7" ht="16.5" thickBot="1">
      <c r="A50" s="133" t="s">
        <v>649</v>
      </c>
      <c r="B50" s="134"/>
      <c r="C50" s="134"/>
      <c r="D50" s="55">
        <f>SUM(G92:G95)</f>
        <v>1906.9825329999999</v>
      </c>
      <c r="E50" s="56">
        <v>4</v>
      </c>
      <c r="F50" s="55">
        <f>D50/E50</f>
        <v>476.74563324999997</v>
      </c>
      <c r="G50" s="4"/>
    </row>
    <row r="51" spans="2:7" ht="16.5" thickBot="1">
      <c r="B51" s="149"/>
      <c r="C51" s="150"/>
      <c r="D51" s="57">
        <f>SUM(D48:D50)</f>
        <v>13355.473826</v>
      </c>
      <c r="E51" s="57">
        <f>SUM(E48:E50)</f>
        <v>80</v>
      </c>
      <c r="F51" s="55">
        <f>D51/E51</f>
        <v>166.943422825</v>
      </c>
      <c r="G51" s="90"/>
    </row>
    <row r="52" spans="2:11" ht="3" customHeight="1" thickBot="1">
      <c r="B52" s="97"/>
      <c r="C52" s="97"/>
      <c r="D52" s="82"/>
      <c r="E52" s="82"/>
      <c r="F52" s="82"/>
      <c r="H52" s="23"/>
      <c r="I52" s="23"/>
      <c r="J52" s="23"/>
      <c r="K52" s="23"/>
    </row>
    <row r="53" spans="1:10" ht="33.75" customHeight="1" thickBot="1">
      <c r="A53" s="167" t="s">
        <v>673</v>
      </c>
      <c r="B53" s="168"/>
      <c r="C53" s="168"/>
      <c r="D53" s="168"/>
      <c r="E53" s="168"/>
      <c r="F53" s="168"/>
      <c r="G53" s="169"/>
      <c r="J53" s="2"/>
    </row>
    <row r="54" spans="1:11" ht="18" customHeight="1" thickBot="1">
      <c r="A54" s="154" t="s">
        <v>652</v>
      </c>
      <c r="B54" s="13" t="s">
        <v>636</v>
      </c>
      <c r="C54" s="155" t="s">
        <v>637</v>
      </c>
      <c r="D54" s="14" t="s">
        <v>638</v>
      </c>
      <c r="E54" s="15" t="s">
        <v>639</v>
      </c>
      <c r="F54" s="161" t="s">
        <v>670</v>
      </c>
      <c r="G54" s="161" t="s">
        <v>651</v>
      </c>
      <c r="H54" s="23"/>
      <c r="I54" s="157" t="s">
        <v>2</v>
      </c>
      <c r="J54" s="157" t="s">
        <v>3</v>
      </c>
      <c r="K54" s="157" t="s">
        <v>4</v>
      </c>
    </row>
    <row r="55" spans="1:11" ht="28.5" customHeight="1" thickBot="1">
      <c r="A55" s="154"/>
      <c r="B55" s="17" t="s">
        <v>640</v>
      </c>
      <c r="C55" s="156"/>
      <c r="D55" s="18" t="s">
        <v>641</v>
      </c>
      <c r="E55" s="19" t="s">
        <v>642</v>
      </c>
      <c r="F55" s="162"/>
      <c r="G55" s="163"/>
      <c r="H55" s="23"/>
      <c r="I55" s="158"/>
      <c r="J55" s="158"/>
      <c r="K55" s="158"/>
    </row>
    <row r="56" spans="1:11" ht="15" customHeight="1">
      <c r="A56" s="24">
        <v>41</v>
      </c>
      <c r="B56" s="35">
        <v>116</v>
      </c>
      <c r="C56" s="26">
        <f aca="true" t="shared" si="4" ref="C56:C95">E56*7.77565880721</f>
        <v>1063.0034486557763</v>
      </c>
      <c r="D56" s="32">
        <f>B56*81662/62210*30/100</f>
        <v>45.681363124899526</v>
      </c>
      <c r="E56" s="33">
        <f aca="true" t="shared" si="5" ref="E56:E95">I56-D56</f>
        <v>136.70911687510048</v>
      </c>
      <c r="F56" s="21">
        <v>4.26</v>
      </c>
      <c r="G56" s="34">
        <f aca="true" t="shared" si="6" ref="G56:G95">D56+E56+F56</f>
        <v>186.65048</v>
      </c>
      <c r="I56" s="8">
        <v>182.39048</v>
      </c>
      <c r="J56" s="8">
        <v>4.26</v>
      </c>
      <c r="K56" s="8">
        <v>186.65048000000002</v>
      </c>
    </row>
    <row r="57" spans="1:11" ht="15" customHeight="1">
      <c r="A57" s="69">
        <v>42</v>
      </c>
      <c r="B57" s="35">
        <v>116</v>
      </c>
      <c r="C57" s="26">
        <f t="shared" si="4"/>
        <v>890.0028858350903</v>
      </c>
      <c r="D57" s="32">
        <f aca="true" t="shared" si="7" ref="D57:D95">B57*81662/62210*30/100</f>
        <v>45.681363124899526</v>
      </c>
      <c r="E57" s="33">
        <f t="shared" si="5"/>
        <v>114.46012587510049</v>
      </c>
      <c r="F57" s="21">
        <v>4.26</v>
      </c>
      <c r="G57" s="34">
        <f t="shared" si="6"/>
        <v>164.401489</v>
      </c>
      <c r="I57" s="8">
        <v>160.141489</v>
      </c>
      <c r="J57" s="8">
        <v>4.26</v>
      </c>
      <c r="K57" s="8">
        <v>164.401489</v>
      </c>
    </row>
    <row r="58" spans="1:11" ht="15" customHeight="1">
      <c r="A58" s="24">
        <v>43</v>
      </c>
      <c r="B58" s="35">
        <v>116</v>
      </c>
      <c r="C58" s="26">
        <f t="shared" si="4"/>
        <v>684.002224869476</v>
      </c>
      <c r="D58" s="32">
        <f t="shared" si="7"/>
        <v>45.681363124899526</v>
      </c>
      <c r="E58" s="33">
        <f t="shared" si="5"/>
        <v>87.96710887510048</v>
      </c>
      <c r="F58" s="21">
        <v>4.26</v>
      </c>
      <c r="G58" s="34">
        <f t="shared" si="6"/>
        <v>137.908472</v>
      </c>
      <c r="I58" s="8">
        <v>133.648472</v>
      </c>
      <c r="J58" s="8">
        <v>4.26</v>
      </c>
      <c r="K58" s="8">
        <v>137.908472</v>
      </c>
    </row>
    <row r="59" spans="1:11" ht="15" customHeight="1">
      <c r="A59" s="69">
        <v>44</v>
      </c>
      <c r="B59" s="35">
        <v>116</v>
      </c>
      <c r="C59" s="26">
        <f t="shared" si="4"/>
        <v>832.0027149873258</v>
      </c>
      <c r="D59" s="32">
        <f t="shared" si="7"/>
        <v>45.681363124899526</v>
      </c>
      <c r="E59" s="33">
        <f t="shared" si="5"/>
        <v>107.00092887510047</v>
      </c>
      <c r="F59" s="21">
        <v>4.26</v>
      </c>
      <c r="G59" s="34">
        <f t="shared" si="6"/>
        <v>156.94229199999998</v>
      </c>
      <c r="I59" s="8">
        <v>152.682292</v>
      </c>
      <c r="J59" s="8">
        <v>4.26</v>
      </c>
      <c r="K59" s="8">
        <v>156.942292</v>
      </c>
    </row>
    <row r="60" spans="1:11" ht="15" customHeight="1">
      <c r="A60" s="24">
        <v>45</v>
      </c>
      <c r="B60" s="35">
        <v>116</v>
      </c>
      <c r="C60" s="26">
        <f t="shared" si="4"/>
        <v>847.0027539436322</v>
      </c>
      <c r="D60" s="32">
        <f t="shared" si="7"/>
        <v>45.681363124899526</v>
      </c>
      <c r="E60" s="33">
        <f t="shared" si="5"/>
        <v>108.93003087510047</v>
      </c>
      <c r="F60" s="21">
        <v>4.26</v>
      </c>
      <c r="G60" s="34">
        <f t="shared" si="6"/>
        <v>158.87139399999998</v>
      </c>
      <c r="I60" s="8">
        <v>154.611394</v>
      </c>
      <c r="J60" s="8">
        <v>4.26</v>
      </c>
      <c r="K60" s="8">
        <v>158.871394</v>
      </c>
    </row>
    <row r="61" spans="1:11" ht="15" customHeight="1">
      <c r="A61" s="69">
        <v>46</v>
      </c>
      <c r="B61" s="35">
        <v>116</v>
      </c>
      <c r="C61" s="26">
        <f t="shared" si="4"/>
        <v>183.00059559603963</v>
      </c>
      <c r="D61" s="32">
        <f t="shared" si="7"/>
        <v>45.681363124899526</v>
      </c>
      <c r="E61" s="33">
        <f t="shared" si="5"/>
        <v>23.535059875100465</v>
      </c>
      <c r="F61" s="21">
        <v>4.26</v>
      </c>
      <c r="G61" s="34">
        <f t="shared" si="6"/>
        <v>73.476423</v>
      </c>
      <c r="I61" s="8">
        <v>69.21642299999999</v>
      </c>
      <c r="J61" s="8">
        <v>4.26</v>
      </c>
      <c r="K61" s="8">
        <v>73.476423</v>
      </c>
    </row>
    <row r="62" spans="1:11" ht="15" customHeight="1">
      <c r="A62" s="24">
        <v>47</v>
      </c>
      <c r="B62" s="35">
        <v>116</v>
      </c>
      <c r="C62" s="26">
        <f t="shared" si="4"/>
        <v>889.0028894585301</v>
      </c>
      <c r="D62" s="32">
        <f t="shared" si="7"/>
        <v>45.681363124899526</v>
      </c>
      <c r="E62" s="33">
        <f t="shared" si="5"/>
        <v>114.33151987510047</v>
      </c>
      <c r="F62" s="21">
        <v>4.26</v>
      </c>
      <c r="G62" s="34">
        <f t="shared" si="6"/>
        <v>164.27288299999998</v>
      </c>
      <c r="I62" s="8">
        <v>160.012883</v>
      </c>
      <c r="J62" s="8">
        <v>4.26</v>
      </c>
      <c r="K62" s="8">
        <v>164.27288299999998</v>
      </c>
    </row>
    <row r="63" spans="1:11" ht="15" customHeight="1">
      <c r="A63" s="69">
        <v>48</v>
      </c>
      <c r="B63" s="35">
        <v>116</v>
      </c>
      <c r="C63" s="26">
        <f t="shared" si="4"/>
        <v>541.0017555127205</v>
      </c>
      <c r="D63" s="32">
        <f t="shared" si="7"/>
        <v>45.681363124899526</v>
      </c>
      <c r="E63" s="33">
        <f t="shared" si="5"/>
        <v>69.57632387510048</v>
      </c>
      <c r="F63" s="21">
        <v>4.26</v>
      </c>
      <c r="G63" s="34">
        <f t="shared" si="6"/>
        <v>119.51768700000001</v>
      </c>
      <c r="I63" s="8">
        <v>115.257687</v>
      </c>
      <c r="J63" s="8">
        <v>4.26</v>
      </c>
      <c r="K63" s="8">
        <v>119.517687</v>
      </c>
    </row>
    <row r="64" spans="1:11" ht="15" customHeight="1">
      <c r="A64" s="24">
        <v>49</v>
      </c>
      <c r="B64" s="35">
        <v>116</v>
      </c>
      <c r="C64" s="26">
        <f t="shared" si="4"/>
        <v>1041.0033961852555</v>
      </c>
      <c r="D64" s="32">
        <f t="shared" si="7"/>
        <v>45.681363124899526</v>
      </c>
      <c r="E64" s="33">
        <f t="shared" si="5"/>
        <v>133.87976787510047</v>
      </c>
      <c r="F64" s="21">
        <v>4.26</v>
      </c>
      <c r="G64" s="34">
        <f t="shared" si="6"/>
        <v>183.82113099999998</v>
      </c>
      <c r="I64" s="8">
        <v>179.561131</v>
      </c>
      <c r="J64" s="8">
        <v>4.26</v>
      </c>
      <c r="K64" s="8">
        <v>183.82113099999998</v>
      </c>
    </row>
    <row r="65" spans="1:11" ht="15" customHeight="1">
      <c r="A65" s="69">
        <v>50</v>
      </c>
      <c r="B65" s="35">
        <v>116</v>
      </c>
      <c r="C65" s="26">
        <f t="shared" si="4"/>
        <v>911.0029652560273</v>
      </c>
      <c r="D65" s="32">
        <f t="shared" si="7"/>
        <v>45.681363124899526</v>
      </c>
      <c r="E65" s="33">
        <f t="shared" si="5"/>
        <v>117.16087187510047</v>
      </c>
      <c r="F65" s="21">
        <v>4.26</v>
      </c>
      <c r="G65" s="34">
        <f t="shared" si="6"/>
        <v>167.10223499999998</v>
      </c>
      <c r="I65" s="8">
        <v>162.842235</v>
      </c>
      <c r="J65" s="8">
        <v>4.26</v>
      </c>
      <c r="K65" s="8">
        <v>167.102235</v>
      </c>
    </row>
    <row r="66" spans="1:11" ht="15" customHeight="1">
      <c r="A66" s="24">
        <v>51</v>
      </c>
      <c r="B66" s="35">
        <v>116</v>
      </c>
      <c r="C66" s="26">
        <f t="shared" si="4"/>
        <v>839.0027207258814</v>
      </c>
      <c r="D66" s="32">
        <f t="shared" si="7"/>
        <v>45.681363124899526</v>
      </c>
      <c r="E66" s="33">
        <f t="shared" si="5"/>
        <v>107.90117487510048</v>
      </c>
      <c r="F66" s="21">
        <v>4.26</v>
      </c>
      <c r="G66" s="34">
        <f t="shared" si="6"/>
        <v>157.842538</v>
      </c>
      <c r="I66" s="8">
        <v>153.582538</v>
      </c>
      <c r="J66" s="8">
        <v>4.26</v>
      </c>
      <c r="K66" s="8">
        <v>157.842538</v>
      </c>
    </row>
    <row r="67" spans="1:11" ht="15" customHeight="1">
      <c r="A67" s="69">
        <v>52</v>
      </c>
      <c r="B67" s="35">
        <v>116</v>
      </c>
      <c r="C67" s="26">
        <f t="shared" si="4"/>
        <v>127.00040972573657</v>
      </c>
      <c r="D67" s="32">
        <f t="shared" si="7"/>
        <v>45.681363124899526</v>
      </c>
      <c r="E67" s="33">
        <f t="shared" si="5"/>
        <v>16.333073875100474</v>
      </c>
      <c r="F67" s="21">
        <v>4.26</v>
      </c>
      <c r="G67" s="34">
        <f t="shared" si="6"/>
        <v>66.274437</v>
      </c>
      <c r="I67" s="8">
        <v>62.014437</v>
      </c>
      <c r="J67" s="8">
        <v>4.26</v>
      </c>
      <c r="K67" s="8">
        <v>66.27443699999999</v>
      </c>
    </row>
    <row r="68" spans="1:11" ht="15" customHeight="1">
      <c r="A68" s="24">
        <v>53</v>
      </c>
      <c r="B68" s="35">
        <v>116</v>
      </c>
      <c r="C68" s="26">
        <f t="shared" si="4"/>
        <v>913.0029657848063</v>
      </c>
      <c r="D68" s="32">
        <f t="shared" si="7"/>
        <v>45.681363124899526</v>
      </c>
      <c r="E68" s="33">
        <f t="shared" si="5"/>
        <v>117.41808487510048</v>
      </c>
      <c r="F68" s="21">
        <v>4.26</v>
      </c>
      <c r="G68" s="34">
        <f t="shared" si="6"/>
        <v>167.359448</v>
      </c>
      <c r="I68" s="8">
        <v>163.099448</v>
      </c>
      <c r="J68" s="8">
        <v>4.26</v>
      </c>
      <c r="K68" s="8">
        <v>167.359448</v>
      </c>
    </row>
    <row r="69" spans="1:11" ht="15" customHeight="1">
      <c r="A69" s="69">
        <v>54</v>
      </c>
      <c r="B69" s="35">
        <v>116</v>
      </c>
      <c r="C69" s="26">
        <f t="shared" si="4"/>
        <v>1162.0037741931965</v>
      </c>
      <c r="D69" s="32">
        <f t="shared" si="7"/>
        <v>45.681363124899526</v>
      </c>
      <c r="E69" s="33">
        <f t="shared" si="5"/>
        <v>149.44119887510053</v>
      </c>
      <c r="F69" s="21">
        <v>4.26</v>
      </c>
      <c r="G69" s="34">
        <f t="shared" si="6"/>
        <v>199.38256200000004</v>
      </c>
      <c r="I69" s="8">
        <v>195.12256200000004</v>
      </c>
      <c r="J69" s="8">
        <v>4.26</v>
      </c>
      <c r="K69" s="8">
        <v>199.382562</v>
      </c>
    </row>
    <row r="70" spans="1:11" ht="15" customHeight="1">
      <c r="A70" s="24">
        <v>55</v>
      </c>
      <c r="B70" s="35">
        <v>116</v>
      </c>
      <c r="C70" s="26">
        <f t="shared" si="4"/>
        <v>618.0020130283019</v>
      </c>
      <c r="D70" s="32">
        <f t="shared" si="7"/>
        <v>45.681363124899526</v>
      </c>
      <c r="E70" s="33">
        <f t="shared" si="5"/>
        <v>79.47905487510047</v>
      </c>
      <c r="F70" s="21">
        <v>4.26</v>
      </c>
      <c r="G70" s="34">
        <f t="shared" si="6"/>
        <v>129.42041799999998</v>
      </c>
      <c r="I70" s="8">
        <v>125.16041799999999</v>
      </c>
      <c r="J70" s="8">
        <v>4.26</v>
      </c>
      <c r="K70" s="8">
        <v>129.42041799999998</v>
      </c>
    </row>
    <row r="71" spans="1:11" ht="15" customHeight="1">
      <c r="A71" s="69">
        <v>56</v>
      </c>
      <c r="B71" s="35">
        <v>116</v>
      </c>
      <c r="C71" s="26">
        <f t="shared" si="4"/>
        <v>983.003194234856</v>
      </c>
      <c r="D71" s="32">
        <f t="shared" si="7"/>
        <v>45.681363124899526</v>
      </c>
      <c r="E71" s="33">
        <f t="shared" si="5"/>
        <v>126.42056687510049</v>
      </c>
      <c r="F71" s="21">
        <v>4.26</v>
      </c>
      <c r="G71" s="34">
        <f t="shared" si="6"/>
        <v>176.36193</v>
      </c>
      <c r="I71" s="8">
        <v>172.10193</v>
      </c>
      <c r="J71" s="8">
        <v>4.26</v>
      </c>
      <c r="K71" s="8">
        <v>176.36193</v>
      </c>
    </row>
    <row r="72" spans="1:11" ht="15" customHeight="1">
      <c r="A72" s="24">
        <v>57</v>
      </c>
      <c r="B72" s="35">
        <v>116</v>
      </c>
      <c r="C72" s="26">
        <f t="shared" si="4"/>
        <v>655.0021277821055</v>
      </c>
      <c r="D72" s="32">
        <f t="shared" si="7"/>
        <v>45.681363124899526</v>
      </c>
      <c r="E72" s="33">
        <f t="shared" si="5"/>
        <v>84.23750887510047</v>
      </c>
      <c r="F72" s="21">
        <v>4.26</v>
      </c>
      <c r="G72" s="34">
        <f t="shared" si="6"/>
        <v>134.17887199999998</v>
      </c>
      <c r="I72" s="8">
        <v>129.918872</v>
      </c>
      <c r="J72" s="8">
        <v>4.26</v>
      </c>
      <c r="K72" s="8">
        <v>134.178872</v>
      </c>
    </row>
    <row r="73" spans="1:11" ht="15" customHeight="1">
      <c r="A73" s="69">
        <v>58</v>
      </c>
      <c r="B73" s="35">
        <v>116</v>
      </c>
      <c r="C73" s="26">
        <f t="shared" si="4"/>
        <v>363.00117193094013</v>
      </c>
      <c r="D73" s="32">
        <f t="shared" si="7"/>
        <v>45.681363124899526</v>
      </c>
      <c r="E73" s="33">
        <f t="shared" si="5"/>
        <v>46.68429787510048</v>
      </c>
      <c r="F73" s="21">
        <v>4.26</v>
      </c>
      <c r="G73" s="34">
        <f t="shared" si="6"/>
        <v>96.62566100000001</v>
      </c>
      <c r="I73" s="8">
        <v>92.365661</v>
      </c>
      <c r="J73" s="8">
        <v>4.26</v>
      </c>
      <c r="K73" s="8">
        <v>96.62566100000001</v>
      </c>
    </row>
    <row r="74" spans="1:11" ht="15" customHeight="1">
      <c r="A74" s="24">
        <v>59</v>
      </c>
      <c r="B74" s="35">
        <v>116</v>
      </c>
      <c r="C74" s="26">
        <f t="shared" si="4"/>
        <v>833.0027035882272</v>
      </c>
      <c r="D74" s="32">
        <f t="shared" si="7"/>
        <v>45.681363124899526</v>
      </c>
      <c r="E74" s="33">
        <f t="shared" si="5"/>
        <v>107.12953387510049</v>
      </c>
      <c r="F74" s="21">
        <v>4.26</v>
      </c>
      <c r="G74" s="34">
        <f t="shared" si="6"/>
        <v>157.070897</v>
      </c>
      <c r="I74" s="8">
        <v>152.810897</v>
      </c>
      <c r="J74" s="8">
        <v>4.26</v>
      </c>
      <c r="K74" s="8">
        <v>157.070897</v>
      </c>
    </row>
    <row r="75" spans="1:11" ht="15" customHeight="1">
      <c r="A75" s="69">
        <v>60</v>
      </c>
      <c r="B75" s="35">
        <v>116</v>
      </c>
      <c r="C75" s="26">
        <f t="shared" si="4"/>
        <v>963.003134517455</v>
      </c>
      <c r="D75" s="32">
        <f t="shared" si="7"/>
        <v>45.681363124899526</v>
      </c>
      <c r="E75" s="33">
        <f t="shared" si="5"/>
        <v>123.84842987510046</v>
      </c>
      <c r="F75" s="21">
        <v>4.26</v>
      </c>
      <c r="G75" s="34">
        <f t="shared" si="6"/>
        <v>173.78979299999997</v>
      </c>
      <c r="I75" s="8">
        <v>169.52979299999998</v>
      </c>
      <c r="J75" s="8">
        <v>4.26</v>
      </c>
      <c r="K75" s="8">
        <v>173.789793</v>
      </c>
    </row>
    <row r="76" spans="1:11" ht="15" customHeight="1">
      <c r="A76" s="24">
        <v>61</v>
      </c>
      <c r="B76" s="35">
        <v>116</v>
      </c>
      <c r="C76" s="26">
        <f t="shared" si="4"/>
        <v>953.0031007709255</v>
      </c>
      <c r="D76" s="32">
        <f t="shared" si="7"/>
        <v>45.681363124899526</v>
      </c>
      <c r="E76" s="33">
        <f t="shared" si="5"/>
        <v>122.5623608751005</v>
      </c>
      <c r="F76" s="21">
        <v>4.26</v>
      </c>
      <c r="G76" s="34">
        <f t="shared" si="6"/>
        <v>172.503724</v>
      </c>
      <c r="I76" s="8">
        <v>168.24372400000001</v>
      </c>
      <c r="J76" s="8">
        <v>4.26</v>
      </c>
      <c r="K76" s="8">
        <v>172.50372399999998</v>
      </c>
    </row>
    <row r="77" spans="1:11" ht="15" customHeight="1">
      <c r="A77" s="69">
        <v>62</v>
      </c>
      <c r="B77" s="35">
        <v>116</v>
      </c>
      <c r="C77" s="26">
        <f t="shared" si="4"/>
        <v>315.00101927838784</v>
      </c>
      <c r="D77" s="32">
        <f t="shared" si="7"/>
        <v>45.681363124899526</v>
      </c>
      <c r="E77" s="33">
        <f t="shared" si="5"/>
        <v>40.511167875100476</v>
      </c>
      <c r="F77" s="21">
        <v>4.26</v>
      </c>
      <c r="G77" s="34">
        <f t="shared" si="6"/>
        <v>90.45253100000001</v>
      </c>
      <c r="I77" s="8">
        <v>86.192531</v>
      </c>
      <c r="J77" s="8">
        <v>4.26</v>
      </c>
      <c r="K77" s="8">
        <v>90.45253100000001</v>
      </c>
    </row>
    <row r="78" spans="1:11" ht="15" customHeight="1">
      <c r="A78" s="24">
        <v>63</v>
      </c>
      <c r="B78" s="35">
        <v>116</v>
      </c>
      <c r="C78" s="26">
        <f t="shared" si="4"/>
        <v>1129.0036682726095</v>
      </c>
      <c r="D78" s="32">
        <f t="shared" si="7"/>
        <v>45.681363124899526</v>
      </c>
      <c r="E78" s="33">
        <f t="shared" si="5"/>
        <v>145.1971718751005</v>
      </c>
      <c r="F78" s="21">
        <v>4.26</v>
      </c>
      <c r="G78" s="34">
        <f t="shared" si="6"/>
        <v>195.13853500000002</v>
      </c>
      <c r="I78" s="8">
        <v>190.87853500000003</v>
      </c>
      <c r="J78" s="8">
        <v>4.26</v>
      </c>
      <c r="K78" s="8">
        <v>195.138535</v>
      </c>
    </row>
    <row r="79" spans="1:11" ht="15" customHeight="1">
      <c r="A79" s="69">
        <v>64</v>
      </c>
      <c r="B79" s="35">
        <v>116</v>
      </c>
      <c r="C79" s="26">
        <f t="shared" si="4"/>
        <v>195.0006298713483</v>
      </c>
      <c r="D79" s="32">
        <f t="shared" si="7"/>
        <v>45.681363124899526</v>
      </c>
      <c r="E79" s="33">
        <f t="shared" si="5"/>
        <v>25.07834187510047</v>
      </c>
      <c r="F79" s="21">
        <v>4.26</v>
      </c>
      <c r="G79" s="34">
        <f t="shared" si="6"/>
        <v>75.019705</v>
      </c>
      <c r="I79" s="8">
        <v>70.759705</v>
      </c>
      <c r="J79" s="8">
        <v>4.26</v>
      </c>
      <c r="K79" s="8">
        <v>75.019705</v>
      </c>
    </row>
    <row r="80" spans="1:11" ht="15" customHeight="1">
      <c r="A80" s="24">
        <v>65</v>
      </c>
      <c r="B80" s="35">
        <v>116</v>
      </c>
      <c r="C80" s="26">
        <f t="shared" si="4"/>
        <v>972.0031563361072</v>
      </c>
      <c r="D80" s="32">
        <f t="shared" si="7"/>
        <v>45.681363124899526</v>
      </c>
      <c r="E80" s="33">
        <f t="shared" si="5"/>
        <v>125.00589087510048</v>
      </c>
      <c r="F80" s="21">
        <v>4.26</v>
      </c>
      <c r="G80" s="34">
        <f t="shared" si="6"/>
        <v>174.947254</v>
      </c>
      <c r="I80" s="8">
        <v>170.687254</v>
      </c>
      <c r="J80" s="8">
        <v>4.26</v>
      </c>
      <c r="K80" s="8">
        <v>174.947254</v>
      </c>
    </row>
    <row r="81" spans="1:11" ht="15" customHeight="1">
      <c r="A81" s="69">
        <v>66</v>
      </c>
      <c r="B81" s="35">
        <v>116</v>
      </c>
      <c r="C81" s="26">
        <f t="shared" si="4"/>
        <v>852.0027747047264</v>
      </c>
      <c r="D81" s="32">
        <f t="shared" si="7"/>
        <v>45.681363124899526</v>
      </c>
      <c r="E81" s="33">
        <f t="shared" si="5"/>
        <v>109.57306587510047</v>
      </c>
      <c r="F81" s="21">
        <v>4.26</v>
      </c>
      <c r="G81" s="34">
        <f t="shared" si="6"/>
        <v>159.51442899999998</v>
      </c>
      <c r="I81" s="8">
        <v>155.254429</v>
      </c>
      <c r="J81" s="8">
        <v>4.26</v>
      </c>
      <c r="K81" s="8">
        <v>159.514429</v>
      </c>
    </row>
    <row r="82" spans="1:11" ht="15" customHeight="1">
      <c r="A82" s="24">
        <v>67</v>
      </c>
      <c r="B82" s="35">
        <v>116</v>
      </c>
      <c r="C82" s="26">
        <f t="shared" si="4"/>
        <v>986.0032066915124</v>
      </c>
      <c r="D82" s="32">
        <f t="shared" si="7"/>
        <v>45.681363124899526</v>
      </c>
      <c r="E82" s="33">
        <f t="shared" si="5"/>
        <v>126.80638787510048</v>
      </c>
      <c r="F82" s="21">
        <v>4.26</v>
      </c>
      <c r="G82" s="34">
        <f t="shared" si="6"/>
        <v>176.747751</v>
      </c>
      <c r="I82" s="8">
        <v>172.487751</v>
      </c>
      <c r="J82" s="8">
        <v>4.26</v>
      </c>
      <c r="K82" s="8">
        <v>176.747751</v>
      </c>
    </row>
    <row r="83" spans="1:11" ht="15" customHeight="1">
      <c r="A83" s="69">
        <v>68</v>
      </c>
      <c r="B83" s="35">
        <v>116</v>
      </c>
      <c r="C83" s="26">
        <f t="shared" si="4"/>
        <v>1079.0035073156193</v>
      </c>
      <c r="D83" s="32">
        <f t="shared" si="7"/>
        <v>45.681363124899526</v>
      </c>
      <c r="E83" s="33">
        <f t="shared" si="5"/>
        <v>138.7668278751005</v>
      </c>
      <c r="F83" s="21">
        <v>4.26</v>
      </c>
      <c r="G83" s="34">
        <f t="shared" si="6"/>
        <v>188.708191</v>
      </c>
      <c r="I83" s="8">
        <v>184.448191</v>
      </c>
      <c r="J83" s="8">
        <v>4.26</v>
      </c>
      <c r="K83" s="8">
        <v>188.708191</v>
      </c>
    </row>
    <row r="84" spans="1:11" ht="15" customHeight="1">
      <c r="A84" s="24">
        <v>69</v>
      </c>
      <c r="B84" s="35">
        <v>116</v>
      </c>
      <c r="C84" s="26">
        <f t="shared" si="4"/>
        <v>374.0012176053475</v>
      </c>
      <c r="D84" s="32">
        <f t="shared" si="7"/>
        <v>45.681363124899526</v>
      </c>
      <c r="E84" s="33">
        <f t="shared" si="5"/>
        <v>48.098974875100474</v>
      </c>
      <c r="F84" s="21">
        <v>4.26</v>
      </c>
      <c r="G84" s="34">
        <f t="shared" si="6"/>
        <v>98.040338</v>
      </c>
      <c r="I84" s="8">
        <v>93.780338</v>
      </c>
      <c r="J84" s="8">
        <v>4.26</v>
      </c>
      <c r="K84" s="8">
        <v>98.04033799999999</v>
      </c>
    </row>
    <row r="85" spans="1:11" ht="15" customHeight="1">
      <c r="A85" s="69">
        <v>70</v>
      </c>
      <c r="B85" s="35">
        <v>116</v>
      </c>
      <c r="C85" s="26">
        <f t="shared" si="4"/>
        <v>858.0027918423809</v>
      </c>
      <c r="D85" s="32">
        <f t="shared" si="7"/>
        <v>45.681363124899526</v>
      </c>
      <c r="E85" s="33">
        <f t="shared" si="5"/>
        <v>110.34470687510048</v>
      </c>
      <c r="F85" s="21">
        <v>4.26</v>
      </c>
      <c r="G85" s="34">
        <f t="shared" si="6"/>
        <v>160.28607</v>
      </c>
      <c r="I85" s="8">
        <v>156.02607</v>
      </c>
      <c r="J85" s="8">
        <v>4.26</v>
      </c>
      <c r="K85" s="8">
        <v>160.28607</v>
      </c>
    </row>
    <row r="86" spans="1:11" ht="15" customHeight="1">
      <c r="A86" s="24">
        <v>71</v>
      </c>
      <c r="B86" s="35">
        <v>116</v>
      </c>
      <c r="C86" s="26">
        <f t="shared" si="4"/>
        <v>647.0021101156724</v>
      </c>
      <c r="D86" s="32">
        <f t="shared" si="7"/>
        <v>45.681363124899526</v>
      </c>
      <c r="E86" s="33">
        <f t="shared" si="5"/>
        <v>83.20865487510048</v>
      </c>
      <c r="F86" s="21">
        <v>4.26</v>
      </c>
      <c r="G86" s="34">
        <f t="shared" si="6"/>
        <v>133.150018</v>
      </c>
      <c r="I86" s="8">
        <v>128.890018</v>
      </c>
      <c r="J86" s="8">
        <v>4.26</v>
      </c>
      <c r="K86" s="8">
        <v>133.150018</v>
      </c>
    </row>
    <row r="87" spans="1:11" ht="15" customHeight="1">
      <c r="A87" s="69">
        <v>72</v>
      </c>
      <c r="B87" s="35">
        <v>116</v>
      </c>
      <c r="C87" s="26">
        <f t="shared" si="4"/>
        <v>1273.004134005925</v>
      </c>
      <c r="D87" s="32">
        <f t="shared" si="7"/>
        <v>45.681363124899526</v>
      </c>
      <c r="E87" s="33">
        <f t="shared" si="5"/>
        <v>163.7165628751005</v>
      </c>
      <c r="F87" s="21">
        <v>4.26</v>
      </c>
      <c r="G87" s="34">
        <f t="shared" si="6"/>
        <v>213.657926</v>
      </c>
      <c r="I87" s="8">
        <v>209.397926</v>
      </c>
      <c r="J87" s="8">
        <v>4.26</v>
      </c>
      <c r="K87" s="8">
        <v>213.657926</v>
      </c>
    </row>
    <row r="88" spans="1:11" ht="15" customHeight="1">
      <c r="A88" s="24">
        <v>73</v>
      </c>
      <c r="B88" s="35">
        <v>116</v>
      </c>
      <c r="C88" s="26">
        <f t="shared" si="4"/>
        <v>1120.003638678298</v>
      </c>
      <c r="D88" s="32">
        <f t="shared" si="7"/>
        <v>45.681363124899526</v>
      </c>
      <c r="E88" s="33">
        <f t="shared" si="5"/>
        <v>144.03970987510047</v>
      </c>
      <c r="F88" s="21">
        <v>4.26</v>
      </c>
      <c r="G88" s="34">
        <f t="shared" si="6"/>
        <v>193.98107299999998</v>
      </c>
      <c r="I88" s="8">
        <v>189.721073</v>
      </c>
      <c r="J88" s="8">
        <v>4.26</v>
      </c>
      <c r="K88" s="8">
        <v>193.981073</v>
      </c>
    </row>
    <row r="89" spans="1:11" ht="15" customHeight="1">
      <c r="A89" s="69">
        <v>74</v>
      </c>
      <c r="B89" s="35">
        <v>116</v>
      </c>
      <c r="C89" s="35">
        <f t="shared" si="4"/>
        <v>1036.0033598728435</v>
      </c>
      <c r="D89" s="32">
        <f t="shared" si="7"/>
        <v>45.681363124899526</v>
      </c>
      <c r="E89" s="33">
        <f t="shared" si="5"/>
        <v>133.23673087510048</v>
      </c>
      <c r="F89" s="21">
        <v>4.26</v>
      </c>
      <c r="G89" s="34">
        <f t="shared" si="6"/>
        <v>183.178094</v>
      </c>
      <c r="I89" s="8">
        <v>178.918094</v>
      </c>
      <c r="J89" s="8">
        <v>4.26</v>
      </c>
      <c r="K89" s="8">
        <v>183.178094</v>
      </c>
    </row>
    <row r="90" spans="1:11" ht="15" customHeight="1">
      <c r="A90" s="24">
        <v>75</v>
      </c>
      <c r="B90" s="35">
        <v>116</v>
      </c>
      <c r="C90" s="35">
        <f t="shared" si="4"/>
        <v>1056.003427365903</v>
      </c>
      <c r="D90" s="32">
        <f t="shared" si="7"/>
        <v>45.681363124899526</v>
      </c>
      <c r="E90" s="33">
        <f t="shared" si="5"/>
        <v>135.80886887510047</v>
      </c>
      <c r="F90" s="21">
        <v>4.26</v>
      </c>
      <c r="G90" s="34">
        <f t="shared" si="6"/>
        <v>185.75023199999998</v>
      </c>
      <c r="I90" s="8">
        <v>181.490232</v>
      </c>
      <c r="J90" s="8">
        <v>4.26</v>
      </c>
      <c r="K90" s="8">
        <v>185.750232</v>
      </c>
    </row>
    <row r="91" spans="1:11" ht="15" customHeight="1">
      <c r="A91" s="69">
        <v>76</v>
      </c>
      <c r="B91" s="35">
        <v>116</v>
      </c>
      <c r="C91" s="35">
        <f t="shared" si="4"/>
        <v>378.00122643856423</v>
      </c>
      <c r="D91" s="32">
        <f t="shared" si="7"/>
        <v>45.681363124899526</v>
      </c>
      <c r="E91" s="33">
        <f t="shared" si="5"/>
        <v>48.613401875100486</v>
      </c>
      <c r="F91" s="21">
        <v>4.26</v>
      </c>
      <c r="G91" s="34">
        <f t="shared" si="6"/>
        <v>98.55476500000002</v>
      </c>
      <c r="I91" s="8">
        <v>94.29476500000001</v>
      </c>
      <c r="J91" s="8">
        <v>4.26</v>
      </c>
      <c r="K91" s="8">
        <v>98.55476499999999</v>
      </c>
    </row>
    <row r="92" spans="1:11" ht="15" customHeight="1">
      <c r="A92" s="24">
        <v>77</v>
      </c>
      <c r="B92" s="35">
        <v>253</v>
      </c>
      <c r="C92" s="35">
        <f t="shared" si="4"/>
        <v>2409.0078317715333</v>
      </c>
      <c r="D92" s="32">
        <f t="shared" si="7"/>
        <v>99.632628194824</v>
      </c>
      <c r="E92" s="33">
        <f t="shared" si="5"/>
        <v>309.813983805176</v>
      </c>
      <c r="F92" s="21">
        <v>4.26</v>
      </c>
      <c r="G92" s="34">
        <f t="shared" si="6"/>
        <v>413.706612</v>
      </c>
      <c r="I92" s="8">
        <v>409.446612</v>
      </c>
      <c r="J92" s="8">
        <v>4.26</v>
      </c>
      <c r="K92" s="8">
        <v>413.706612</v>
      </c>
    </row>
    <row r="93" spans="1:11" ht="15" customHeight="1">
      <c r="A93" s="84">
        <v>78</v>
      </c>
      <c r="B93" s="85">
        <v>253</v>
      </c>
      <c r="C93" s="85">
        <f t="shared" si="4"/>
        <v>2307.007501553115</v>
      </c>
      <c r="D93" s="32">
        <f t="shared" si="7"/>
        <v>99.632628194824</v>
      </c>
      <c r="E93" s="33">
        <f t="shared" si="5"/>
        <v>296.696081805176</v>
      </c>
      <c r="F93" s="86">
        <v>4.26</v>
      </c>
      <c r="G93" s="34">
        <f t="shared" si="6"/>
        <v>400.58871</v>
      </c>
      <c r="I93" s="8">
        <v>396.32871</v>
      </c>
      <c r="J93" s="8">
        <v>4.26</v>
      </c>
      <c r="K93" s="8">
        <v>400.58871</v>
      </c>
    </row>
    <row r="94" spans="1:11" ht="15" customHeight="1">
      <c r="A94" s="24">
        <v>79</v>
      </c>
      <c r="B94" s="35">
        <v>255</v>
      </c>
      <c r="C94" s="85">
        <f t="shared" si="4"/>
        <v>4199.43863557635</v>
      </c>
      <c r="D94" s="32">
        <f t="shared" si="7"/>
        <v>100.42023790387397</v>
      </c>
      <c r="E94" s="33">
        <f t="shared" si="5"/>
        <v>540.0749620961261</v>
      </c>
      <c r="F94" s="21">
        <v>4.26</v>
      </c>
      <c r="G94" s="34">
        <f t="shared" si="6"/>
        <v>644.7552000000001</v>
      </c>
      <c r="I94" s="8">
        <v>640.4952000000001</v>
      </c>
      <c r="J94" s="8">
        <v>4.26</v>
      </c>
      <c r="K94" s="8">
        <v>644.7552000000001</v>
      </c>
    </row>
    <row r="95" spans="1:11" ht="15" customHeight="1" thickBot="1">
      <c r="A95" s="88">
        <v>80</v>
      </c>
      <c r="B95" s="37">
        <v>255</v>
      </c>
      <c r="C95" s="85">
        <f t="shared" si="4"/>
        <v>2669.008672565341</v>
      </c>
      <c r="D95" s="32">
        <f t="shared" si="7"/>
        <v>100.42023790387397</v>
      </c>
      <c r="E95" s="33">
        <f t="shared" si="5"/>
        <v>343.25177309612604</v>
      </c>
      <c r="F95" s="40">
        <v>4.26</v>
      </c>
      <c r="G95" s="34">
        <f t="shared" si="6"/>
        <v>447.932011</v>
      </c>
      <c r="I95" s="8">
        <v>443.672011</v>
      </c>
      <c r="J95" s="8">
        <v>4.26</v>
      </c>
      <c r="K95" s="8">
        <v>447.932011</v>
      </c>
    </row>
    <row r="96" spans="1:11" ht="16.5" thickBot="1">
      <c r="A96" s="137" t="s">
        <v>643</v>
      </c>
      <c r="B96" s="137"/>
      <c r="C96" s="91">
        <f>SUM(C56:C95)</f>
        <v>40144.55545644389</v>
      </c>
      <c r="D96" s="92">
        <f>SUM(D56:D95)</f>
        <v>2044.634804693779</v>
      </c>
      <c r="E96" s="92">
        <f>SUM(E56:E95)</f>
        <v>5162.849406306222</v>
      </c>
      <c r="F96" s="92">
        <f>SUM(F56:F95)</f>
        <v>170.39999999999998</v>
      </c>
      <c r="G96" s="93">
        <f>SUM(G56:G95)</f>
        <v>7377.884211</v>
      </c>
      <c r="I96" s="94">
        <f>SUM(I56:I95)</f>
        <v>7207.484210999998</v>
      </c>
      <c r="J96" s="94">
        <f>SUM(J56:J95)</f>
        <v>170.39999999999998</v>
      </c>
      <c r="K96" s="94">
        <f>SUM(K56:K95)</f>
        <v>7377.884211</v>
      </c>
    </row>
    <row r="97" spans="1:11" ht="16.5" thickBot="1">
      <c r="A97" s="137" t="s">
        <v>650</v>
      </c>
      <c r="B97" s="137"/>
      <c r="C97" s="63">
        <f>SUM(C44+C96)</f>
        <v>71213.65647857415</v>
      </c>
      <c r="D97" s="64">
        <f>SUM(D44+D96)</f>
        <v>3856.1371355087595</v>
      </c>
      <c r="E97" s="64">
        <f>SUM(E44+E96)</f>
        <v>9158.53669049124</v>
      </c>
      <c r="F97" s="64">
        <f>SUM(F44+F96)</f>
        <v>340.79999999999995</v>
      </c>
      <c r="G97" s="65">
        <f>SUM(G44+G96)</f>
        <v>13355.473826</v>
      </c>
      <c r="I97" s="95">
        <f>SUM(I44+I96)</f>
        <v>13014.673825999995</v>
      </c>
      <c r="J97" s="95">
        <f>SUM(J44+J96)</f>
        <v>340.79999999999995</v>
      </c>
      <c r="K97" s="95">
        <f>SUM(K44+K96)</f>
        <v>13355.473826</v>
      </c>
    </row>
    <row r="98" ht="6" customHeight="1" thickBot="1"/>
    <row r="99" spans="4:7" ht="15">
      <c r="D99" s="138" t="s">
        <v>644</v>
      </c>
      <c r="E99" s="140" t="s">
        <v>662</v>
      </c>
      <c r="F99" s="142" t="s">
        <v>646</v>
      </c>
      <c r="G99" s="50"/>
    </row>
    <row r="100" spans="4:7" ht="15.75" thickBot="1">
      <c r="D100" s="139"/>
      <c r="E100" s="141"/>
      <c r="F100" s="143"/>
      <c r="G100" s="50"/>
    </row>
    <row r="101" spans="1:7" ht="15.75">
      <c r="A101" s="144" t="s">
        <v>647</v>
      </c>
      <c r="B101" s="145"/>
      <c r="C101" s="145"/>
      <c r="D101" s="51">
        <f>SUM(G4:G5)</f>
        <v>200.905583</v>
      </c>
      <c r="E101" s="52">
        <v>2</v>
      </c>
      <c r="F101" s="51">
        <f>D101/E101</f>
        <v>100.4527915</v>
      </c>
      <c r="G101" s="4"/>
    </row>
    <row r="102" spans="1:7" ht="15.75">
      <c r="A102" s="131" t="s">
        <v>648</v>
      </c>
      <c r="B102" s="132"/>
      <c r="C102" s="132"/>
      <c r="D102" s="53">
        <f>G97-D103-D101</f>
        <v>11247.58571</v>
      </c>
      <c r="E102" s="54">
        <v>74</v>
      </c>
      <c r="F102" s="83">
        <f>D102/E102</f>
        <v>151.99440148648648</v>
      </c>
      <c r="G102" s="4"/>
    </row>
    <row r="103" spans="1:7" ht="16.5" thickBot="1">
      <c r="A103" s="133" t="s">
        <v>649</v>
      </c>
      <c r="B103" s="134"/>
      <c r="C103" s="134"/>
      <c r="D103" s="55">
        <f>SUM(G92:G95)</f>
        <v>1906.9825329999999</v>
      </c>
      <c r="E103" s="56">
        <v>4</v>
      </c>
      <c r="F103" s="55">
        <f>D103/E103</f>
        <v>476.74563324999997</v>
      </c>
      <c r="G103" s="4"/>
    </row>
    <row r="104" spans="2:6" ht="16.5" thickBot="1">
      <c r="B104" s="135"/>
      <c r="C104" s="135"/>
      <c r="D104" s="57">
        <f>SUM(D101:D103)</f>
        <v>13355.473826</v>
      </c>
      <c r="E104" s="57">
        <f>SUM(E101:E103)</f>
        <v>80</v>
      </c>
      <c r="F104" s="55">
        <f>D104/E104</f>
        <v>166.943422825</v>
      </c>
    </row>
  </sheetData>
  <sheetProtection/>
  <mergeCells count="33">
    <mergeCell ref="A1:G1"/>
    <mergeCell ref="I2:I3"/>
    <mergeCell ref="J2:J3"/>
    <mergeCell ref="K2:K3"/>
    <mergeCell ref="I54:I55"/>
    <mergeCell ref="J54:J55"/>
    <mergeCell ref="K54:K55"/>
    <mergeCell ref="A2:A3"/>
    <mergeCell ref="C2:C3"/>
    <mergeCell ref="F2:F3"/>
    <mergeCell ref="G54:G55"/>
    <mergeCell ref="G2:G3"/>
    <mergeCell ref="A44:B44"/>
    <mergeCell ref="D46:D47"/>
    <mergeCell ref="E46:E47"/>
    <mergeCell ref="F46:F47"/>
    <mergeCell ref="A48:C48"/>
    <mergeCell ref="E99:E100"/>
    <mergeCell ref="F99:F100"/>
    <mergeCell ref="A101:C101"/>
    <mergeCell ref="A49:C49"/>
    <mergeCell ref="A50:C50"/>
    <mergeCell ref="B51:C51"/>
    <mergeCell ref="A53:G53"/>
    <mergeCell ref="A54:A55"/>
    <mergeCell ref="C54:C55"/>
    <mergeCell ref="F54:F55"/>
    <mergeCell ref="A102:C102"/>
    <mergeCell ref="A103:C103"/>
    <mergeCell ref="B104:C104"/>
    <mergeCell ref="A96:B96"/>
    <mergeCell ref="A97:B97"/>
    <mergeCell ref="D99:D100"/>
  </mergeCells>
  <printOptions/>
  <pageMargins left="0.7" right="0.17" top="0.18" bottom="0.18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4"/>
  <sheetViews>
    <sheetView showGridLines="0" zoomScalePageLayoutView="0" workbookViewId="0" topLeftCell="A34">
      <selection activeCell="I34" sqref="I1:K16384"/>
    </sheetView>
  </sheetViews>
  <sheetFormatPr defaultColWidth="6.8515625" defaultRowHeight="12.75"/>
  <cols>
    <col min="1" max="1" width="8.8515625" style="4" customWidth="1"/>
    <col min="2" max="3" width="10.00390625" style="4" customWidth="1"/>
    <col min="4" max="6" width="14.7109375" style="4" customWidth="1"/>
    <col min="7" max="7" width="11.8515625" style="0" customWidth="1"/>
    <col min="8" max="8" width="8.28125" style="0" customWidth="1"/>
    <col min="9" max="9" width="9.7109375" style="0" hidden="1" customWidth="1"/>
    <col min="10" max="10" width="7.7109375" style="0" hidden="1" customWidth="1"/>
    <col min="11" max="11" width="10.57421875" style="0" hidden="1" customWidth="1"/>
  </cols>
  <sheetData>
    <row r="1" spans="1:10" ht="33.75" customHeight="1" thickBot="1">
      <c r="A1" s="170" t="s">
        <v>674</v>
      </c>
      <c r="B1" s="171"/>
      <c r="C1" s="171"/>
      <c r="D1" s="171"/>
      <c r="E1" s="171"/>
      <c r="F1" s="171"/>
      <c r="G1" s="172"/>
      <c r="J1" s="2"/>
    </row>
    <row r="2" spans="1:11" ht="31.5" customHeight="1" thickBot="1">
      <c r="A2" s="154" t="s">
        <v>652</v>
      </c>
      <c r="B2" s="13" t="s">
        <v>636</v>
      </c>
      <c r="C2" s="155" t="s">
        <v>637</v>
      </c>
      <c r="D2" s="14" t="s">
        <v>638</v>
      </c>
      <c r="E2" s="15" t="s">
        <v>639</v>
      </c>
      <c r="F2" s="161" t="s">
        <v>671</v>
      </c>
      <c r="G2" s="161" t="s">
        <v>651</v>
      </c>
      <c r="H2" s="16"/>
      <c r="I2" s="157" t="s">
        <v>2</v>
      </c>
      <c r="J2" s="157" t="s">
        <v>3</v>
      </c>
      <c r="K2" s="157" t="s">
        <v>4</v>
      </c>
    </row>
    <row r="3" spans="1:11" ht="16.5" thickBot="1">
      <c r="A3" s="154"/>
      <c r="B3" s="17" t="s">
        <v>640</v>
      </c>
      <c r="C3" s="156"/>
      <c r="D3" s="18" t="s">
        <v>641</v>
      </c>
      <c r="E3" s="19" t="s">
        <v>642</v>
      </c>
      <c r="F3" s="162"/>
      <c r="G3" s="163"/>
      <c r="H3" s="16"/>
      <c r="I3" s="158"/>
      <c r="J3" s="158"/>
      <c r="K3" s="158"/>
    </row>
    <row r="4" spans="1:11" ht="15.75">
      <c r="A4" s="24" t="s">
        <v>5</v>
      </c>
      <c r="B4" s="25">
        <v>96</v>
      </c>
      <c r="C4" s="26">
        <f>E4*7.77565880721</f>
        <v>448.8064617729617</v>
      </c>
      <c r="D4" s="27">
        <f>B4*81662/62210*30/100</f>
        <v>37.80526603439961</v>
      </c>
      <c r="E4" s="28">
        <f>I4-D4</f>
        <v>57.719412965600384</v>
      </c>
      <c r="F4" s="29">
        <v>4.26</v>
      </c>
      <c r="G4" s="30">
        <f>D4+E4+F4</f>
        <v>99.784679</v>
      </c>
      <c r="H4" s="23"/>
      <c r="I4" s="8">
        <v>95.52467899999999</v>
      </c>
      <c r="J4" s="8">
        <v>4.26</v>
      </c>
      <c r="K4" s="8">
        <v>99.784679</v>
      </c>
    </row>
    <row r="5" spans="1:11" ht="15.75">
      <c r="A5" s="31" t="s">
        <v>8</v>
      </c>
      <c r="B5" s="26">
        <v>96</v>
      </c>
      <c r="C5" s="26">
        <f>E5*7.77565880721</f>
        <v>1442.8096948777422</v>
      </c>
      <c r="D5" s="32">
        <f>B5*81662/62210*30/100</f>
        <v>37.80526603439961</v>
      </c>
      <c r="E5" s="33">
        <f aca="true" t="shared" si="0" ref="E5:E43">I5-D5</f>
        <v>185.55465596560038</v>
      </c>
      <c r="F5" s="21">
        <v>4.26</v>
      </c>
      <c r="G5" s="34">
        <f aca="true" t="shared" si="1" ref="G5:G43">D5+E5+F5</f>
        <v>227.61992199999997</v>
      </c>
      <c r="I5" s="8">
        <v>223.35992199999998</v>
      </c>
      <c r="J5" s="8">
        <v>4.26</v>
      </c>
      <c r="K5" s="8">
        <v>227.619922</v>
      </c>
    </row>
    <row r="6" spans="1:11" ht="15.75">
      <c r="A6" s="24" t="s">
        <v>10</v>
      </c>
      <c r="B6" s="35">
        <v>116</v>
      </c>
      <c r="C6" s="26">
        <f aca="true" t="shared" si="2" ref="C6:C43">E6*7.77565880721</f>
        <v>1807.005876975607</v>
      </c>
      <c r="D6" s="32">
        <f>B6*81662/62210*30/100</f>
        <v>45.681363124899526</v>
      </c>
      <c r="E6" s="33">
        <f t="shared" si="0"/>
        <v>232.39263987510049</v>
      </c>
      <c r="F6" s="21">
        <v>4.26</v>
      </c>
      <c r="G6" s="34">
        <f t="shared" si="1"/>
        <v>282.334003</v>
      </c>
      <c r="I6" s="8">
        <v>278.074003</v>
      </c>
      <c r="J6" s="8">
        <v>4.26</v>
      </c>
      <c r="K6" s="8">
        <v>282.334003</v>
      </c>
    </row>
    <row r="7" spans="1:11" ht="15.75">
      <c r="A7" s="69">
        <v>4</v>
      </c>
      <c r="B7" s="35">
        <v>116</v>
      </c>
      <c r="C7" s="26">
        <f t="shared" si="2"/>
        <v>894.0029102196244</v>
      </c>
      <c r="D7" s="32">
        <f aca="true" t="shared" si="3" ref="D7:D43">B7*81662/62210*30/100</f>
        <v>45.681363124899526</v>
      </c>
      <c r="E7" s="33">
        <f t="shared" si="0"/>
        <v>114.97455487510047</v>
      </c>
      <c r="F7" s="21">
        <v>4.26</v>
      </c>
      <c r="G7" s="34">
        <f t="shared" si="1"/>
        <v>164.91591799999998</v>
      </c>
      <c r="I7" s="8">
        <v>160.65591799999999</v>
      </c>
      <c r="J7" s="8">
        <v>4.26</v>
      </c>
      <c r="K7" s="8">
        <v>164.91591799999998</v>
      </c>
    </row>
    <row r="8" spans="1:11" ht="15.75">
      <c r="A8" s="24" t="s">
        <v>14</v>
      </c>
      <c r="B8" s="35">
        <v>116</v>
      </c>
      <c r="C8" s="26">
        <f t="shared" si="2"/>
        <v>830.0026911315705</v>
      </c>
      <c r="D8" s="32">
        <f t="shared" si="3"/>
        <v>45.681363124899526</v>
      </c>
      <c r="E8" s="33">
        <f t="shared" si="0"/>
        <v>106.74371287510047</v>
      </c>
      <c r="F8" s="21">
        <v>4.26</v>
      </c>
      <c r="G8" s="34">
        <f t="shared" si="1"/>
        <v>156.68507599999998</v>
      </c>
      <c r="I8" s="8">
        <v>152.425076</v>
      </c>
      <c r="J8" s="8">
        <v>4.26</v>
      </c>
      <c r="K8" s="8">
        <v>156.68507599999998</v>
      </c>
    </row>
    <row r="9" spans="1:11" ht="15.75">
      <c r="A9" s="24" t="s">
        <v>16</v>
      </c>
      <c r="B9" s="35">
        <v>116</v>
      </c>
      <c r="C9" s="26">
        <f t="shared" si="2"/>
        <v>700.7842737599011</v>
      </c>
      <c r="D9" s="32">
        <f t="shared" si="3"/>
        <v>45.681363124899526</v>
      </c>
      <c r="E9" s="33">
        <f t="shared" si="0"/>
        <v>90.12538887510047</v>
      </c>
      <c r="F9" s="21">
        <v>4.26</v>
      </c>
      <c r="G9" s="34">
        <f t="shared" si="1"/>
        <v>140.06675199999998</v>
      </c>
      <c r="I9" s="8">
        <v>135.806752</v>
      </c>
      <c r="J9" s="8">
        <v>4.26</v>
      </c>
      <c r="K9" s="8">
        <v>140.066752</v>
      </c>
    </row>
    <row r="10" spans="1:11" ht="15.75">
      <c r="A10" s="24" t="s">
        <v>18</v>
      </c>
      <c r="B10" s="35">
        <v>116</v>
      </c>
      <c r="C10" s="26">
        <f t="shared" si="2"/>
        <v>699.1592699284176</v>
      </c>
      <c r="D10" s="32">
        <f t="shared" si="3"/>
        <v>45.681363124899526</v>
      </c>
      <c r="E10" s="33">
        <f t="shared" si="0"/>
        <v>89.91640287510049</v>
      </c>
      <c r="F10" s="21">
        <v>4.26</v>
      </c>
      <c r="G10" s="34">
        <f t="shared" si="1"/>
        <v>139.857766</v>
      </c>
      <c r="I10" s="8">
        <v>135.597766</v>
      </c>
      <c r="J10" s="8">
        <v>4.26</v>
      </c>
      <c r="K10" s="8">
        <v>139.857766</v>
      </c>
    </row>
    <row r="11" spans="1:11" ht="15.75">
      <c r="A11" s="24" t="s">
        <v>20</v>
      </c>
      <c r="B11" s="35">
        <v>116</v>
      </c>
      <c r="C11" s="26">
        <f t="shared" si="2"/>
        <v>1080.0035192434968</v>
      </c>
      <c r="D11" s="32">
        <f t="shared" si="3"/>
        <v>45.681363124899526</v>
      </c>
      <c r="E11" s="33">
        <f t="shared" si="0"/>
        <v>138.89543587510047</v>
      </c>
      <c r="F11" s="21">
        <v>4.26</v>
      </c>
      <c r="G11" s="34">
        <f t="shared" si="1"/>
        <v>188.83679899999998</v>
      </c>
      <c r="I11" s="8">
        <v>184.576799</v>
      </c>
      <c r="J11" s="8">
        <v>4.26</v>
      </c>
      <c r="K11" s="8">
        <v>188.83679899999998</v>
      </c>
    </row>
    <row r="12" spans="1:11" ht="15.75">
      <c r="A12" s="24" t="s">
        <v>22</v>
      </c>
      <c r="B12" s="35">
        <v>116</v>
      </c>
      <c r="C12" s="26">
        <f t="shared" si="2"/>
        <v>966.8581428652352</v>
      </c>
      <c r="D12" s="32">
        <f t="shared" si="3"/>
        <v>45.681363124899526</v>
      </c>
      <c r="E12" s="33">
        <f t="shared" si="0"/>
        <v>124.34420887510052</v>
      </c>
      <c r="F12" s="21">
        <v>4.26</v>
      </c>
      <c r="G12" s="34">
        <f t="shared" si="1"/>
        <v>174.28557200000003</v>
      </c>
      <c r="I12" s="8">
        <v>170.02557200000004</v>
      </c>
      <c r="J12" s="8">
        <v>4.26</v>
      </c>
      <c r="K12" s="8">
        <v>174.285572</v>
      </c>
    </row>
    <row r="13" spans="1:11" ht="15.75">
      <c r="A13" s="24" t="s">
        <v>24</v>
      </c>
      <c r="B13" s="35">
        <v>116</v>
      </c>
      <c r="C13" s="26">
        <f t="shared" si="2"/>
        <v>1030.0033505108481</v>
      </c>
      <c r="D13" s="32">
        <f t="shared" si="3"/>
        <v>45.681363124899526</v>
      </c>
      <c r="E13" s="33">
        <f t="shared" si="0"/>
        <v>132.4650908751005</v>
      </c>
      <c r="F13" s="21">
        <v>4.26</v>
      </c>
      <c r="G13" s="34">
        <f t="shared" si="1"/>
        <v>182.406454</v>
      </c>
      <c r="I13" s="8">
        <v>178.146454</v>
      </c>
      <c r="J13" s="8">
        <v>4.26</v>
      </c>
      <c r="K13" s="8">
        <v>182.40645400000002</v>
      </c>
    </row>
    <row r="14" spans="1:11" ht="15.75">
      <c r="A14" s="24" t="s">
        <v>26</v>
      </c>
      <c r="B14" s="35">
        <v>116</v>
      </c>
      <c r="C14" s="26">
        <f t="shared" si="2"/>
        <v>303.00098500307917</v>
      </c>
      <c r="D14" s="32">
        <f t="shared" si="3"/>
        <v>45.681363124899526</v>
      </c>
      <c r="E14" s="33">
        <f t="shared" si="0"/>
        <v>38.96788587510047</v>
      </c>
      <c r="F14" s="21">
        <v>4.26</v>
      </c>
      <c r="G14" s="34">
        <f t="shared" si="1"/>
        <v>88.909249</v>
      </c>
      <c r="I14" s="8">
        <v>84.649249</v>
      </c>
      <c r="J14" s="8">
        <v>4.26</v>
      </c>
      <c r="K14" s="8">
        <v>88.909249</v>
      </c>
    </row>
    <row r="15" spans="1:11" ht="15.75">
      <c r="A15" s="24" t="s">
        <v>28</v>
      </c>
      <c r="B15" s="35">
        <v>116</v>
      </c>
      <c r="C15" s="26">
        <f t="shared" si="2"/>
        <v>1054.0034268371244</v>
      </c>
      <c r="D15" s="32">
        <f t="shared" si="3"/>
        <v>45.681363124899526</v>
      </c>
      <c r="E15" s="33">
        <f t="shared" si="0"/>
        <v>135.5516558751005</v>
      </c>
      <c r="F15" s="21">
        <v>4.26</v>
      </c>
      <c r="G15" s="34">
        <f t="shared" si="1"/>
        <v>185.493019</v>
      </c>
      <c r="I15" s="8">
        <v>181.233019</v>
      </c>
      <c r="J15" s="8">
        <v>4.26</v>
      </c>
      <c r="K15" s="8">
        <v>185.49301899999998</v>
      </c>
    </row>
    <row r="16" spans="1:11" ht="15.75">
      <c r="A16" s="24" t="s">
        <v>30</v>
      </c>
      <c r="B16" s="35">
        <v>116</v>
      </c>
      <c r="C16" s="26">
        <f t="shared" si="2"/>
        <v>775.8075155941377</v>
      </c>
      <c r="D16" s="32">
        <f t="shared" si="3"/>
        <v>45.681363124899526</v>
      </c>
      <c r="E16" s="33">
        <f t="shared" si="0"/>
        <v>99.77386287510046</v>
      </c>
      <c r="F16" s="21">
        <v>4.26</v>
      </c>
      <c r="G16" s="34">
        <f t="shared" si="1"/>
        <v>149.71522599999997</v>
      </c>
      <c r="I16" s="8">
        <v>145.45522599999998</v>
      </c>
      <c r="J16" s="8">
        <v>4.26</v>
      </c>
      <c r="K16" s="8">
        <v>149.715226</v>
      </c>
    </row>
    <row r="17" spans="1:11" ht="15.75">
      <c r="A17" s="24" t="s">
        <v>32</v>
      </c>
      <c r="B17" s="35">
        <v>116</v>
      </c>
      <c r="C17" s="26">
        <f t="shared" si="2"/>
        <v>824.8576854363571</v>
      </c>
      <c r="D17" s="32">
        <f t="shared" si="3"/>
        <v>45.681363124899526</v>
      </c>
      <c r="E17" s="33">
        <f t="shared" si="0"/>
        <v>106.08203187510048</v>
      </c>
      <c r="F17" s="21">
        <v>4.26</v>
      </c>
      <c r="G17" s="34">
        <f t="shared" si="1"/>
        <v>156.023395</v>
      </c>
      <c r="I17" s="8">
        <v>151.763395</v>
      </c>
      <c r="J17" s="8">
        <v>4.26</v>
      </c>
      <c r="K17" s="8">
        <v>156.023395</v>
      </c>
    </row>
    <row r="18" spans="1:11" ht="15.75">
      <c r="A18" s="24" t="s">
        <v>34</v>
      </c>
      <c r="B18" s="35">
        <v>116</v>
      </c>
      <c r="C18" s="26">
        <f t="shared" si="2"/>
        <v>896.0029107484033</v>
      </c>
      <c r="D18" s="32">
        <f t="shared" si="3"/>
        <v>45.681363124899526</v>
      </c>
      <c r="E18" s="33">
        <f t="shared" si="0"/>
        <v>115.23176787510047</v>
      </c>
      <c r="F18" s="21">
        <v>4.26</v>
      </c>
      <c r="G18" s="34">
        <f t="shared" si="1"/>
        <v>165.17313099999998</v>
      </c>
      <c r="I18" s="8">
        <v>160.913131</v>
      </c>
      <c r="J18" s="8">
        <v>4.26</v>
      </c>
      <c r="K18" s="8">
        <v>165.17313099999998</v>
      </c>
    </row>
    <row r="19" spans="1:11" ht="15.75">
      <c r="A19" s="24" t="s">
        <v>36</v>
      </c>
      <c r="B19" s="35">
        <v>116</v>
      </c>
      <c r="C19" s="26">
        <f t="shared" si="2"/>
        <v>140.00045592892295</v>
      </c>
      <c r="D19" s="32">
        <f t="shared" si="3"/>
        <v>45.681363124899526</v>
      </c>
      <c r="E19" s="33">
        <f t="shared" si="0"/>
        <v>18.00496387510048</v>
      </c>
      <c r="F19" s="21">
        <v>4.26</v>
      </c>
      <c r="G19" s="34">
        <f t="shared" si="1"/>
        <v>67.94632700000001</v>
      </c>
      <c r="I19" s="8">
        <v>63.686327000000006</v>
      </c>
      <c r="J19" s="8">
        <v>4.26</v>
      </c>
      <c r="K19" s="8">
        <v>67.946327</v>
      </c>
    </row>
    <row r="20" spans="1:11" ht="15.75">
      <c r="A20" s="24" t="s">
        <v>38</v>
      </c>
      <c r="B20" s="35">
        <v>116</v>
      </c>
      <c r="C20" s="26">
        <f t="shared" si="2"/>
        <v>917.8579782848051</v>
      </c>
      <c r="D20" s="32">
        <f t="shared" si="3"/>
        <v>45.681363124899526</v>
      </c>
      <c r="E20" s="33">
        <f t="shared" si="0"/>
        <v>118.04247087510049</v>
      </c>
      <c r="F20" s="21">
        <v>4.26</v>
      </c>
      <c r="G20" s="34">
        <f t="shared" si="1"/>
        <v>167.983834</v>
      </c>
      <c r="I20" s="8">
        <v>163.723834</v>
      </c>
      <c r="J20" s="8">
        <v>4.26</v>
      </c>
      <c r="K20" s="8">
        <v>167.983834</v>
      </c>
    </row>
    <row r="21" spans="1:11" ht="15.75">
      <c r="A21" s="24" t="s">
        <v>40</v>
      </c>
      <c r="B21" s="35">
        <v>116</v>
      </c>
      <c r="C21" s="26">
        <f t="shared" si="2"/>
        <v>862.9757999647788</v>
      </c>
      <c r="D21" s="32">
        <f t="shared" si="3"/>
        <v>45.681363124899526</v>
      </c>
      <c r="E21" s="33">
        <f t="shared" si="0"/>
        <v>110.98426787510047</v>
      </c>
      <c r="F21" s="21">
        <v>4.26</v>
      </c>
      <c r="G21" s="34">
        <f t="shared" si="1"/>
        <v>160.92563099999998</v>
      </c>
      <c r="I21" s="8">
        <v>156.665631</v>
      </c>
      <c r="J21" s="8">
        <v>4.26</v>
      </c>
      <c r="K21" s="8">
        <v>160.925631</v>
      </c>
    </row>
    <row r="22" spans="1:11" ht="15.75">
      <c r="A22" s="24" t="s">
        <v>42</v>
      </c>
      <c r="B22" s="35">
        <v>116</v>
      </c>
      <c r="C22" s="26">
        <f t="shared" si="2"/>
        <v>926.003011987993</v>
      </c>
      <c r="D22" s="32">
        <f t="shared" si="3"/>
        <v>45.681363124899526</v>
      </c>
      <c r="E22" s="33">
        <f t="shared" si="0"/>
        <v>119.08997487510052</v>
      </c>
      <c r="F22" s="21">
        <v>4.26</v>
      </c>
      <c r="G22" s="34">
        <f t="shared" si="1"/>
        <v>169.03133800000003</v>
      </c>
      <c r="I22" s="8">
        <v>164.77133800000004</v>
      </c>
      <c r="J22" s="8">
        <v>4.26</v>
      </c>
      <c r="K22" s="8">
        <v>169.031338</v>
      </c>
    </row>
    <row r="23" spans="1:11" ht="15.75">
      <c r="A23" s="24" t="s">
        <v>44</v>
      </c>
      <c r="B23" s="35">
        <v>116</v>
      </c>
      <c r="C23" s="26">
        <f t="shared" si="2"/>
        <v>846.0027575670722</v>
      </c>
      <c r="D23" s="32">
        <f t="shared" si="3"/>
        <v>45.681363124899526</v>
      </c>
      <c r="E23" s="33">
        <f t="shared" si="0"/>
        <v>108.80142487510048</v>
      </c>
      <c r="F23" s="21">
        <v>4.26</v>
      </c>
      <c r="G23" s="34">
        <f t="shared" si="1"/>
        <v>158.742788</v>
      </c>
      <c r="I23" s="8">
        <v>154.482788</v>
      </c>
      <c r="J23" s="8">
        <v>4.26</v>
      </c>
      <c r="K23" s="8">
        <v>158.742788</v>
      </c>
    </row>
    <row r="24" spans="1:11" ht="15.75">
      <c r="A24" s="24" t="s">
        <v>46</v>
      </c>
      <c r="B24" s="35">
        <v>116</v>
      </c>
      <c r="C24" s="26">
        <f t="shared" si="2"/>
        <v>884.8578801398767</v>
      </c>
      <c r="D24" s="32">
        <f t="shared" si="3"/>
        <v>45.681363124899526</v>
      </c>
      <c r="E24" s="33">
        <f t="shared" si="0"/>
        <v>113.79844487510047</v>
      </c>
      <c r="F24" s="21">
        <v>4.26</v>
      </c>
      <c r="G24" s="34">
        <f t="shared" si="1"/>
        <v>163.73980799999998</v>
      </c>
      <c r="I24" s="8">
        <v>159.479808</v>
      </c>
      <c r="J24" s="8">
        <v>4.26</v>
      </c>
      <c r="K24" s="8">
        <v>163.73980799999998</v>
      </c>
    </row>
    <row r="25" spans="1:11" ht="15.75">
      <c r="A25" s="24" t="s">
        <v>48</v>
      </c>
      <c r="B25" s="35">
        <v>116</v>
      </c>
      <c r="C25" s="26">
        <f t="shared" si="2"/>
        <v>880.8578635310012</v>
      </c>
      <c r="D25" s="32">
        <f t="shared" si="3"/>
        <v>45.681363124899526</v>
      </c>
      <c r="E25" s="33">
        <f t="shared" si="0"/>
        <v>113.28401687510046</v>
      </c>
      <c r="F25" s="21">
        <v>4.26</v>
      </c>
      <c r="G25" s="34">
        <f t="shared" si="1"/>
        <v>163.22537999999997</v>
      </c>
      <c r="I25" s="8">
        <v>158.96537999999998</v>
      </c>
      <c r="J25" s="8">
        <v>4.26</v>
      </c>
      <c r="K25" s="8">
        <v>163.22538</v>
      </c>
    </row>
    <row r="26" spans="1:11" ht="15.75">
      <c r="A26" s="24" t="s">
        <v>50</v>
      </c>
      <c r="B26" s="35">
        <v>116</v>
      </c>
      <c r="C26" s="26">
        <f t="shared" si="2"/>
        <v>826.002682298354</v>
      </c>
      <c r="D26" s="32">
        <f t="shared" si="3"/>
        <v>45.681363124899526</v>
      </c>
      <c r="E26" s="33">
        <f t="shared" si="0"/>
        <v>106.22928587510049</v>
      </c>
      <c r="F26" s="21">
        <v>4.26</v>
      </c>
      <c r="G26" s="34">
        <f t="shared" si="1"/>
        <v>156.170649</v>
      </c>
      <c r="I26" s="8">
        <v>151.910649</v>
      </c>
      <c r="J26" s="8">
        <v>4.26</v>
      </c>
      <c r="K26" s="8">
        <v>156.170649</v>
      </c>
    </row>
    <row r="27" spans="1:11" ht="15.75">
      <c r="A27" s="24" t="s">
        <v>52</v>
      </c>
      <c r="B27" s="35">
        <v>116</v>
      </c>
      <c r="C27" s="26">
        <f t="shared" si="2"/>
        <v>737.0023982831224</v>
      </c>
      <c r="D27" s="32">
        <f t="shared" si="3"/>
        <v>45.681363124899526</v>
      </c>
      <c r="E27" s="33">
        <f t="shared" si="0"/>
        <v>94.78327387510046</v>
      </c>
      <c r="F27" s="21">
        <v>4.26</v>
      </c>
      <c r="G27" s="34">
        <f t="shared" si="1"/>
        <v>144.72463699999997</v>
      </c>
      <c r="I27" s="8">
        <v>140.46463699999998</v>
      </c>
      <c r="J27" s="8">
        <v>4.26</v>
      </c>
      <c r="K27" s="8">
        <v>144.724637</v>
      </c>
    </row>
    <row r="28" spans="1:11" ht="15.75">
      <c r="A28" s="24" t="s">
        <v>54</v>
      </c>
      <c r="B28" s="35">
        <v>116</v>
      </c>
      <c r="C28" s="26">
        <f t="shared" si="2"/>
        <v>274.8558993581495</v>
      </c>
      <c r="D28" s="32">
        <f t="shared" si="3"/>
        <v>45.681363124899526</v>
      </c>
      <c r="E28" s="33">
        <f t="shared" si="0"/>
        <v>35.34824587510047</v>
      </c>
      <c r="F28" s="21">
        <v>4.26</v>
      </c>
      <c r="G28" s="34">
        <f t="shared" si="1"/>
        <v>85.289609</v>
      </c>
      <c r="I28" s="8">
        <v>81.029609</v>
      </c>
      <c r="J28" s="8">
        <v>4.26</v>
      </c>
      <c r="K28" s="8">
        <v>85.289609</v>
      </c>
    </row>
    <row r="29" spans="1:11" ht="15.75">
      <c r="A29" s="24" t="s">
        <v>56</v>
      </c>
      <c r="B29" s="35">
        <v>116</v>
      </c>
      <c r="C29" s="26">
        <f t="shared" si="2"/>
        <v>759.857469971743</v>
      </c>
      <c r="D29" s="32">
        <f t="shared" si="3"/>
        <v>45.681363124899526</v>
      </c>
      <c r="E29" s="33">
        <f t="shared" si="0"/>
        <v>97.72258387510047</v>
      </c>
      <c r="F29" s="21">
        <v>4.26</v>
      </c>
      <c r="G29" s="34">
        <f t="shared" si="1"/>
        <v>147.66394699999998</v>
      </c>
      <c r="I29" s="8">
        <v>143.403947</v>
      </c>
      <c r="J29" s="8">
        <v>4.26</v>
      </c>
      <c r="K29" s="8">
        <v>147.663947</v>
      </c>
    </row>
    <row r="30" spans="1:11" ht="15.75">
      <c r="A30" s="24" t="s">
        <v>58</v>
      </c>
      <c r="B30" s="35">
        <v>116</v>
      </c>
      <c r="C30" s="26">
        <f t="shared" si="2"/>
        <v>710.0023017245312</v>
      </c>
      <c r="D30" s="32">
        <f t="shared" si="3"/>
        <v>45.681363124899526</v>
      </c>
      <c r="E30" s="33">
        <f t="shared" si="0"/>
        <v>91.3108868751005</v>
      </c>
      <c r="F30" s="21">
        <v>4.26</v>
      </c>
      <c r="G30" s="34">
        <f t="shared" si="1"/>
        <v>141.25225</v>
      </c>
      <c r="I30" s="8">
        <v>136.99225</v>
      </c>
      <c r="J30" s="8">
        <v>4.26</v>
      </c>
      <c r="K30" s="8">
        <v>141.25225</v>
      </c>
    </row>
    <row r="31" spans="1:11" ht="15.75">
      <c r="A31" s="24" t="s">
        <v>60</v>
      </c>
      <c r="B31" s="35">
        <v>116</v>
      </c>
      <c r="C31" s="26">
        <f t="shared" si="2"/>
        <v>826.002682298354</v>
      </c>
      <c r="D31" s="32">
        <f t="shared" si="3"/>
        <v>45.681363124899526</v>
      </c>
      <c r="E31" s="33">
        <f t="shared" si="0"/>
        <v>106.22928587510049</v>
      </c>
      <c r="F31" s="21">
        <v>4.26</v>
      </c>
      <c r="G31" s="34">
        <f t="shared" si="1"/>
        <v>156.170649</v>
      </c>
      <c r="I31" s="8">
        <v>151.910649</v>
      </c>
      <c r="J31" s="8">
        <v>4.26</v>
      </c>
      <c r="K31" s="8">
        <v>156.170649</v>
      </c>
    </row>
    <row r="32" spans="1:11" ht="15.75">
      <c r="A32" s="24" t="s">
        <v>62</v>
      </c>
      <c r="B32" s="35">
        <v>116</v>
      </c>
      <c r="C32" s="26">
        <f t="shared" si="2"/>
        <v>1490.8598443127285</v>
      </c>
      <c r="D32" s="32">
        <f t="shared" si="3"/>
        <v>45.681363124899526</v>
      </c>
      <c r="E32" s="33">
        <f t="shared" si="0"/>
        <v>191.7342158751005</v>
      </c>
      <c r="F32" s="21">
        <v>4.26</v>
      </c>
      <c r="G32" s="34">
        <f t="shared" si="1"/>
        <v>241.675579</v>
      </c>
      <c r="I32" s="8">
        <v>237.415579</v>
      </c>
      <c r="J32" s="8">
        <v>4.26</v>
      </c>
      <c r="K32" s="8">
        <v>241.675579</v>
      </c>
    </row>
    <row r="33" spans="1:11" ht="15.75">
      <c r="A33" s="24" t="s">
        <v>64</v>
      </c>
      <c r="B33" s="35">
        <v>116</v>
      </c>
      <c r="C33" s="26">
        <f t="shared" si="2"/>
        <v>689.9082420678101</v>
      </c>
      <c r="D33" s="32">
        <f t="shared" si="3"/>
        <v>45.681363124899526</v>
      </c>
      <c r="E33" s="33">
        <f t="shared" si="0"/>
        <v>88.72666087510049</v>
      </c>
      <c r="F33" s="21">
        <v>4.26</v>
      </c>
      <c r="G33" s="34">
        <f t="shared" si="1"/>
        <v>138.668024</v>
      </c>
      <c r="I33" s="8">
        <v>134.408024</v>
      </c>
      <c r="J33" s="8">
        <v>4.26</v>
      </c>
      <c r="K33" s="8">
        <v>138.668024</v>
      </c>
    </row>
    <row r="34" spans="1:11" ht="15.75">
      <c r="A34" s="24" t="s">
        <v>66</v>
      </c>
      <c r="B34" s="35">
        <v>116</v>
      </c>
      <c r="C34" s="26">
        <f t="shared" si="2"/>
        <v>1613.0052502853016</v>
      </c>
      <c r="D34" s="32">
        <f t="shared" si="3"/>
        <v>45.681363124899526</v>
      </c>
      <c r="E34" s="33">
        <f t="shared" si="0"/>
        <v>207.4429048751005</v>
      </c>
      <c r="F34" s="21">
        <v>4.26</v>
      </c>
      <c r="G34" s="34">
        <f t="shared" si="1"/>
        <v>257.384268</v>
      </c>
      <c r="I34" s="8">
        <v>253.12426800000003</v>
      </c>
      <c r="J34" s="8">
        <v>4.26</v>
      </c>
      <c r="K34" s="8">
        <v>257.384268</v>
      </c>
    </row>
    <row r="35" spans="1:11" ht="15.75">
      <c r="A35" s="24" t="s">
        <v>68</v>
      </c>
      <c r="B35" s="35">
        <v>116</v>
      </c>
      <c r="C35" s="26">
        <f t="shared" si="2"/>
        <v>470.0015229104521</v>
      </c>
      <c r="D35" s="32">
        <f t="shared" si="3"/>
        <v>45.681363124899526</v>
      </c>
      <c r="E35" s="33">
        <f t="shared" si="0"/>
        <v>60.445234875100475</v>
      </c>
      <c r="F35" s="21">
        <v>4.26</v>
      </c>
      <c r="G35" s="34">
        <f t="shared" si="1"/>
        <v>110.386598</v>
      </c>
      <c r="I35" s="8">
        <v>106.126598</v>
      </c>
      <c r="J35" s="8">
        <v>4.26</v>
      </c>
      <c r="K35" s="8">
        <v>110.38659799999999</v>
      </c>
    </row>
    <row r="36" spans="1:11" ht="15.75">
      <c r="A36" s="24" t="s">
        <v>70</v>
      </c>
      <c r="B36" s="35">
        <v>116</v>
      </c>
      <c r="C36" s="26">
        <f t="shared" si="2"/>
        <v>1120.8586423450802</v>
      </c>
      <c r="D36" s="32">
        <f t="shared" si="3"/>
        <v>45.681363124899526</v>
      </c>
      <c r="E36" s="33">
        <f t="shared" si="0"/>
        <v>144.14966887510047</v>
      </c>
      <c r="F36" s="21">
        <v>4.26</v>
      </c>
      <c r="G36" s="34">
        <f t="shared" si="1"/>
        <v>194.09103199999998</v>
      </c>
      <c r="I36" s="8">
        <v>189.831032</v>
      </c>
      <c r="J36" s="8">
        <v>4.26</v>
      </c>
      <c r="K36" s="8">
        <v>194.09103199999998</v>
      </c>
    </row>
    <row r="37" spans="1:11" ht="15.75">
      <c r="A37" s="24" t="s">
        <v>72</v>
      </c>
      <c r="B37" s="35">
        <v>116</v>
      </c>
      <c r="C37" s="26">
        <f t="shared" si="2"/>
        <v>1113.8586132795483</v>
      </c>
      <c r="D37" s="32">
        <f t="shared" si="3"/>
        <v>45.681363124899526</v>
      </c>
      <c r="E37" s="33">
        <f t="shared" si="0"/>
        <v>143.24941987510047</v>
      </c>
      <c r="F37" s="21">
        <v>4.26</v>
      </c>
      <c r="G37" s="34">
        <f t="shared" si="1"/>
        <v>193.19078299999998</v>
      </c>
      <c r="I37" s="8">
        <v>188.930783</v>
      </c>
      <c r="J37" s="8">
        <v>4.26</v>
      </c>
      <c r="K37" s="8">
        <v>193.190783</v>
      </c>
    </row>
    <row r="38" spans="1:11" ht="15.75">
      <c r="A38" s="24" t="s">
        <v>74</v>
      </c>
      <c r="B38" s="35">
        <v>116</v>
      </c>
      <c r="C38" s="26">
        <f t="shared" si="2"/>
        <v>659.002144390981</v>
      </c>
      <c r="D38" s="32">
        <f t="shared" si="3"/>
        <v>45.681363124899526</v>
      </c>
      <c r="E38" s="33">
        <f t="shared" si="0"/>
        <v>84.75193687510048</v>
      </c>
      <c r="F38" s="21">
        <v>4.26</v>
      </c>
      <c r="G38" s="34">
        <f t="shared" si="1"/>
        <v>134.6933</v>
      </c>
      <c r="I38" s="8">
        <v>130.4333</v>
      </c>
      <c r="J38" s="8">
        <v>4.26</v>
      </c>
      <c r="K38" s="8">
        <v>134.6933</v>
      </c>
    </row>
    <row r="39" spans="1:11" ht="15.75">
      <c r="A39" s="24" t="s">
        <v>76</v>
      </c>
      <c r="B39" s="35">
        <v>116</v>
      </c>
      <c r="C39" s="26">
        <f t="shared" si="2"/>
        <v>385.00125550409615</v>
      </c>
      <c r="D39" s="32">
        <f t="shared" si="3"/>
        <v>45.681363124899526</v>
      </c>
      <c r="E39" s="33">
        <f t="shared" si="0"/>
        <v>49.513650875100474</v>
      </c>
      <c r="F39" s="21">
        <v>4.26</v>
      </c>
      <c r="G39" s="34">
        <f t="shared" si="1"/>
        <v>99.455014</v>
      </c>
      <c r="I39" s="8">
        <v>95.195014</v>
      </c>
      <c r="J39" s="8">
        <v>4.26</v>
      </c>
      <c r="K39" s="8">
        <v>99.45501399999999</v>
      </c>
    </row>
    <row r="40" spans="1:11" ht="15.75">
      <c r="A40" s="24" t="s">
        <v>78</v>
      </c>
      <c r="B40" s="35">
        <v>116</v>
      </c>
      <c r="C40" s="26">
        <f t="shared" si="2"/>
        <v>404.78331685117786</v>
      </c>
      <c r="D40" s="32">
        <f t="shared" si="3"/>
        <v>45.681363124899526</v>
      </c>
      <c r="E40" s="33">
        <f t="shared" si="0"/>
        <v>52.05775187510047</v>
      </c>
      <c r="F40" s="21">
        <v>4.26</v>
      </c>
      <c r="G40" s="34">
        <f t="shared" si="1"/>
        <v>101.999115</v>
      </c>
      <c r="I40" s="8">
        <v>97.739115</v>
      </c>
      <c r="J40" s="8">
        <v>4.26</v>
      </c>
      <c r="K40" s="8">
        <v>101.999115</v>
      </c>
    </row>
    <row r="41" spans="1:11" ht="15.75">
      <c r="A41" s="24" t="s">
        <v>80</v>
      </c>
      <c r="B41" s="35">
        <v>116</v>
      </c>
      <c r="C41" s="26">
        <f t="shared" si="2"/>
        <v>1130.8586760916103</v>
      </c>
      <c r="D41" s="32">
        <f t="shared" si="3"/>
        <v>45.681363124899526</v>
      </c>
      <c r="E41" s="33">
        <f t="shared" si="0"/>
        <v>145.4357378751005</v>
      </c>
      <c r="F41" s="21">
        <v>4.26</v>
      </c>
      <c r="G41" s="34">
        <f t="shared" si="1"/>
        <v>195.377101</v>
      </c>
      <c r="I41" s="8">
        <v>191.11710100000002</v>
      </c>
      <c r="J41" s="8">
        <v>4.26</v>
      </c>
      <c r="K41" s="8">
        <v>195.37710099999998</v>
      </c>
    </row>
    <row r="42" spans="1:11" ht="15.75">
      <c r="A42" s="24" t="s">
        <v>82</v>
      </c>
      <c r="B42" s="35">
        <v>116</v>
      </c>
      <c r="C42" s="26">
        <f t="shared" si="2"/>
        <v>831.0026952837894</v>
      </c>
      <c r="D42" s="32">
        <f t="shared" si="3"/>
        <v>45.681363124899526</v>
      </c>
      <c r="E42" s="33">
        <f t="shared" si="0"/>
        <v>106.87231987510049</v>
      </c>
      <c r="F42" s="21">
        <v>4.26</v>
      </c>
      <c r="G42" s="34">
        <f t="shared" si="1"/>
        <v>156.813683</v>
      </c>
      <c r="I42" s="8">
        <v>152.553683</v>
      </c>
      <c r="J42" s="8">
        <v>4.26</v>
      </c>
      <c r="K42" s="8">
        <v>156.813683</v>
      </c>
    </row>
    <row r="43" spans="1:11" ht="16.5" thickBot="1">
      <c r="A43" s="36" t="s">
        <v>84</v>
      </c>
      <c r="B43" s="37">
        <v>116</v>
      </c>
      <c r="C43" s="26">
        <f t="shared" si="2"/>
        <v>876.0028432553439</v>
      </c>
      <c r="D43" s="38">
        <f t="shared" si="3"/>
        <v>45.681363124899526</v>
      </c>
      <c r="E43" s="39">
        <f t="shared" si="0"/>
        <v>112.65962987510048</v>
      </c>
      <c r="F43" s="40">
        <v>4.26</v>
      </c>
      <c r="G43" s="41">
        <f t="shared" si="1"/>
        <v>162.600993</v>
      </c>
      <c r="I43" s="8">
        <v>158.340993</v>
      </c>
      <c r="J43" s="8">
        <v>4.26</v>
      </c>
      <c r="K43" s="8">
        <v>162.600993</v>
      </c>
    </row>
    <row r="44" spans="1:11" ht="16.5" thickBot="1">
      <c r="A44" s="137" t="s">
        <v>643</v>
      </c>
      <c r="B44" s="137"/>
      <c r="C44" s="96">
        <f>SUM(C4:C43)</f>
        <v>34130.53094282113</v>
      </c>
      <c r="D44" s="43">
        <f>SUM(D4:D43)</f>
        <v>1811.5023308149805</v>
      </c>
      <c r="E44" s="43">
        <f>SUM(E4:E43)</f>
        <v>4389.406967185018</v>
      </c>
      <c r="F44" s="43">
        <f>SUM(F4:F43)</f>
        <v>170.39999999999998</v>
      </c>
      <c r="G44" s="44">
        <f>SUM(G4:G43)</f>
        <v>6371.309297999999</v>
      </c>
      <c r="I44" s="94">
        <f>SUM(I4:I43)</f>
        <v>6200.909298</v>
      </c>
      <c r="J44" s="94">
        <f>SUM(J4:J43)</f>
        <v>170.39999999999998</v>
      </c>
      <c r="K44" s="94">
        <f>SUM(K4:K43)</f>
        <v>6371.309297999999</v>
      </c>
    </row>
    <row r="45" spans="1:7" ht="4.5" customHeight="1" thickBot="1">
      <c r="A45" s="81"/>
      <c r="B45" s="59"/>
      <c r="C45" s="81"/>
      <c r="D45" s="61"/>
      <c r="E45" s="61"/>
      <c r="F45" s="61"/>
      <c r="G45" s="62"/>
    </row>
    <row r="46" spans="4:7" ht="15">
      <c r="D46" s="138" t="s">
        <v>644</v>
      </c>
      <c r="E46" s="140" t="s">
        <v>645</v>
      </c>
      <c r="F46" s="142" t="s">
        <v>646</v>
      </c>
      <c r="G46" s="50"/>
    </row>
    <row r="47" spans="4:7" ht="15.75" thickBot="1">
      <c r="D47" s="139"/>
      <c r="E47" s="141"/>
      <c r="F47" s="143"/>
      <c r="G47" s="50"/>
    </row>
    <row r="48" spans="1:7" ht="15.75">
      <c r="A48" s="144" t="s">
        <v>647</v>
      </c>
      <c r="B48" s="145"/>
      <c r="C48" s="145"/>
      <c r="D48" s="51">
        <f>SUM(G4:G5)</f>
        <v>327.40460099999996</v>
      </c>
      <c r="E48" s="52">
        <v>2</v>
      </c>
      <c r="F48" s="51">
        <f>D48/E48</f>
        <v>163.70230049999998</v>
      </c>
      <c r="G48" s="4"/>
    </row>
    <row r="49" spans="1:7" ht="15.75">
      <c r="A49" s="131" t="s">
        <v>648</v>
      </c>
      <c r="B49" s="132"/>
      <c r="C49" s="132"/>
      <c r="D49" s="53">
        <f>G97-D103-D101</f>
        <v>11214.140714000001</v>
      </c>
      <c r="E49" s="54">
        <v>74</v>
      </c>
      <c r="F49" s="53">
        <f>D49/E49</f>
        <v>151.5424420810811</v>
      </c>
      <c r="G49" s="4"/>
    </row>
    <row r="50" spans="1:7" ht="16.5" thickBot="1">
      <c r="A50" s="133" t="s">
        <v>649</v>
      </c>
      <c r="B50" s="134"/>
      <c r="C50" s="134"/>
      <c r="D50" s="55">
        <f>SUM(G92:G95)</f>
        <v>1703.390506</v>
      </c>
      <c r="E50" s="56">
        <v>4</v>
      </c>
      <c r="F50" s="55">
        <f>D50/E50</f>
        <v>425.8476265</v>
      </c>
      <c r="G50" s="4"/>
    </row>
    <row r="51" spans="2:7" ht="16.5" thickBot="1">
      <c r="B51" s="149"/>
      <c r="C51" s="150"/>
      <c r="D51" s="57">
        <f>SUM(D48:D50)</f>
        <v>13244.935821000001</v>
      </c>
      <c r="E51" s="57">
        <f>SUM(E48:E50)</f>
        <v>80</v>
      </c>
      <c r="F51" s="55">
        <f>D51/E51</f>
        <v>165.56169776250002</v>
      </c>
      <c r="G51" s="90"/>
    </row>
    <row r="52" spans="2:11" ht="4.5" customHeight="1" thickBot="1">
      <c r="B52" s="97"/>
      <c r="C52" s="97"/>
      <c r="D52" s="82"/>
      <c r="E52" s="82"/>
      <c r="F52" s="82"/>
      <c r="H52" s="23"/>
      <c r="I52" s="23"/>
      <c r="J52" s="23"/>
      <c r="K52" s="23"/>
    </row>
    <row r="53" spans="1:10" ht="33.75" customHeight="1" thickBot="1">
      <c r="A53" s="170" t="s">
        <v>674</v>
      </c>
      <c r="B53" s="171"/>
      <c r="C53" s="171"/>
      <c r="D53" s="171"/>
      <c r="E53" s="171"/>
      <c r="F53" s="171"/>
      <c r="G53" s="172"/>
      <c r="J53" s="2"/>
    </row>
    <row r="54" spans="1:11" ht="16.5" customHeight="1" thickBot="1">
      <c r="A54" s="154" t="s">
        <v>652</v>
      </c>
      <c r="B54" s="13" t="s">
        <v>636</v>
      </c>
      <c r="C54" s="155" t="s">
        <v>637</v>
      </c>
      <c r="D54" s="14" t="s">
        <v>638</v>
      </c>
      <c r="E54" s="15" t="s">
        <v>639</v>
      </c>
      <c r="F54" s="161" t="s">
        <v>671</v>
      </c>
      <c r="G54" s="161" t="s">
        <v>651</v>
      </c>
      <c r="H54" s="23"/>
      <c r="I54" s="157" t="s">
        <v>2</v>
      </c>
      <c r="J54" s="157" t="s">
        <v>3</v>
      </c>
      <c r="K54" s="157" t="s">
        <v>4</v>
      </c>
    </row>
    <row r="55" spans="1:11" ht="16.5" thickBot="1">
      <c r="A55" s="154"/>
      <c r="B55" s="17" t="s">
        <v>640</v>
      </c>
      <c r="C55" s="156"/>
      <c r="D55" s="18" t="s">
        <v>641</v>
      </c>
      <c r="E55" s="19" t="s">
        <v>642</v>
      </c>
      <c r="F55" s="162"/>
      <c r="G55" s="163"/>
      <c r="H55" s="23"/>
      <c r="I55" s="158"/>
      <c r="J55" s="158"/>
      <c r="K55" s="158"/>
    </row>
    <row r="56" spans="1:11" ht="15.75">
      <c r="A56" s="24">
        <v>41</v>
      </c>
      <c r="B56" s="35">
        <v>116</v>
      </c>
      <c r="C56" s="26">
        <f aca="true" t="shared" si="4" ref="C56:C95">E56*7.77565880721</f>
        <v>327.78305933559636</v>
      </c>
      <c r="D56" s="32">
        <f>B56*81662/62210*30/100</f>
        <v>45.681363124899526</v>
      </c>
      <c r="E56" s="33">
        <f aca="true" t="shared" si="5" ref="E56:E95">I56-D56</f>
        <v>42.15502087510047</v>
      </c>
      <c r="F56" s="21">
        <v>4.26</v>
      </c>
      <c r="G56" s="34">
        <f aca="true" t="shared" si="6" ref="G56:G95">D56+E56+F56</f>
        <v>92.096384</v>
      </c>
      <c r="I56" s="8">
        <v>87.836384</v>
      </c>
      <c r="J56" s="8">
        <v>4.26</v>
      </c>
      <c r="K56" s="8">
        <v>92.096384</v>
      </c>
    </row>
    <row r="57" spans="1:11" ht="15.75">
      <c r="A57" s="69">
        <v>42</v>
      </c>
      <c r="B57" s="35">
        <v>116</v>
      </c>
      <c r="C57" s="26">
        <f t="shared" si="4"/>
        <v>650.8571184634521</v>
      </c>
      <c r="D57" s="32">
        <f aca="true" t="shared" si="7" ref="D57:D95">B57*81662/62210*30/100</f>
        <v>45.681363124899526</v>
      </c>
      <c r="E57" s="33">
        <f t="shared" si="5"/>
        <v>83.70443387510048</v>
      </c>
      <c r="F57" s="21">
        <v>4.26</v>
      </c>
      <c r="G57" s="34">
        <f t="shared" si="6"/>
        <v>133.645797</v>
      </c>
      <c r="I57" s="8">
        <v>129.385797</v>
      </c>
      <c r="J57" s="8">
        <v>4.26</v>
      </c>
      <c r="K57" s="8">
        <v>133.64579700000002</v>
      </c>
    </row>
    <row r="58" spans="1:11" ht="15.75">
      <c r="A58" s="24">
        <v>43</v>
      </c>
      <c r="B58" s="35">
        <v>116</v>
      </c>
      <c r="C58" s="26">
        <f t="shared" si="4"/>
        <v>1094.0035540475844</v>
      </c>
      <c r="D58" s="32">
        <f t="shared" si="7"/>
        <v>45.681363124899526</v>
      </c>
      <c r="E58" s="33">
        <f t="shared" si="5"/>
        <v>140.6959308751005</v>
      </c>
      <c r="F58" s="21">
        <v>4.26</v>
      </c>
      <c r="G58" s="34">
        <f t="shared" si="6"/>
        <v>190.637294</v>
      </c>
      <c r="I58" s="8">
        <v>186.377294</v>
      </c>
      <c r="J58" s="8">
        <v>4.26</v>
      </c>
      <c r="K58" s="8">
        <v>190.637294</v>
      </c>
    </row>
    <row r="59" spans="1:11" ht="15.75">
      <c r="A59" s="69">
        <v>44</v>
      </c>
      <c r="B59" s="35">
        <v>116</v>
      </c>
      <c r="C59" s="26">
        <f t="shared" si="4"/>
        <v>1701.005522372655</v>
      </c>
      <c r="D59" s="32">
        <f t="shared" si="7"/>
        <v>45.681363124899526</v>
      </c>
      <c r="E59" s="33">
        <f t="shared" si="5"/>
        <v>218.76030887510046</v>
      </c>
      <c r="F59" s="21">
        <v>4.26</v>
      </c>
      <c r="G59" s="34">
        <f t="shared" si="6"/>
        <v>268.701672</v>
      </c>
      <c r="I59" s="8">
        <v>264.441672</v>
      </c>
      <c r="J59" s="8">
        <v>4.26</v>
      </c>
      <c r="K59" s="8">
        <v>268.70167200000003</v>
      </c>
    </row>
    <row r="60" spans="1:11" ht="15.75">
      <c r="A60" s="24">
        <v>45</v>
      </c>
      <c r="B60" s="35">
        <v>116</v>
      </c>
      <c r="C60" s="26">
        <f t="shared" si="4"/>
        <v>960.8581179519217</v>
      </c>
      <c r="D60" s="32">
        <f t="shared" si="7"/>
        <v>45.681363124899526</v>
      </c>
      <c r="E60" s="33">
        <f t="shared" si="5"/>
        <v>123.57256687510048</v>
      </c>
      <c r="F60" s="21">
        <v>4.26</v>
      </c>
      <c r="G60" s="34">
        <f t="shared" si="6"/>
        <v>173.51393</v>
      </c>
      <c r="I60" s="8">
        <v>169.25393</v>
      </c>
      <c r="J60" s="8">
        <v>4.26</v>
      </c>
      <c r="K60" s="8">
        <v>173.51393000000002</v>
      </c>
    </row>
    <row r="61" spans="1:11" ht="15.75">
      <c r="A61" s="69">
        <v>46</v>
      </c>
      <c r="B61" s="35">
        <v>116</v>
      </c>
      <c r="C61" s="26">
        <f t="shared" si="4"/>
        <v>1442.8096863983872</v>
      </c>
      <c r="D61" s="32">
        <f t="shared" si="7"/>
        <v>45.681363124899526</v>
      </c>
      <c r="E61" s="33">
        <f t="shared" si="5"/>
        <v>185.55465487510048</v>
      </c>
      <c r="F61" s="21">
        <v>4.26</v>
      </c>
      <c r="G61" s="34">
        <f t="shared" si="6"/>
        <v>235.496018</v>
      </c>
      <c r="I61" s="8">
        <v>231.236018</v>
      </c>
      <c r="J61" s="8">
        <v>4.26</v>
      </c>
      <c r="K61" s="8">
        <v>235.49601800000002</v>
      </c>
    </row>
    <row r="62" spans="1:11" ht="15.75">
      <c r="A62" s="24">
        <v>47</v>
      </c>
      <c r="B62" s="35">
        <v>116</v>
      </c>
      <c r="C62" s="26">
        <f t="shared" si="4"/>
        <v>574.001876984625</v>
      </c>
      <c r="D62" s="32">
        <f t="shared" si="7"/>
        <v>45.681363124899526</v>
      </c>
      <c r="E62" s="33">
        <f t="shared" si="5"/>
        <v>73.82035287510047</v>
      </c>
      <c r="F62" s="21">
        <v>4.26</v>
      </c>
      <c r="G62" s="34">
        <f t="shared" si="6"/>
        <v>123.76171599999999</v>
      </c>
      <c r="I62" s="8">
        <v>119.501716</v>
      </c>
      <c r="J62" s="8">
        <v>4.26</v>
      </c>
      <c r="K62" s="8">
        <v>123.76171600000002</v>
      </c>
    </row>
    <row r="63" spans="1:11" ht="15.75">
      <c r="A63" s="69">
        <v>48</v>
      </c>
      <c r="B63" s="35">
        <v>116</v>
      </c>
      <c r="C63" s="26">
        <f t="shared" si="4"/>
        <v>183.00059559603963</v>
      </c>
      <c r="D63" s="32">
        <f t="shared" si="7"/>
        <v>45.681363124899526</v>
      </c>
      <c r="E63" s="33">
        <f t="shared" si="5"/>
        <v>23.535059875100465</v>
      </c>
      <c r="F63" s="21">
        <v>4.26</v>
      </c>
      <c r="G63" s="34">
        <f t="shared" si="6"/>
        <v>73.476423</v>
      </c>
      <c r="I63" s="8">
        <v>69.21642299999999</v>
      </c>
      <c r="J63" s="8">
        <v>4.26</v>
      </c>
      <c r="K63" s="8">
        <v>73.476423</v>
      </c>
    </row>
    <row r="64" spans="1:11" ht="15.75">
      <c r="A64" s="24">
        <v>49</v>
      </c>
      <c r="B64" s="35">
        <v>116</v>
      </c>
      <c r="C64" s="26">
        <f t="shared" si="4"/>
        <v>809.857630928733</v>
      </c>
      <c r="D64" s="32">
        <f t="shared" si="7"/>
        <v>45.681363124899526</v>
      </c>
      <c r="E64" s="33">
        <f t="shared" si="5"/>
        <v>104.15292787510049</v>
      </c>
      <c r="F64" s="21">
        <v>4.26</v>
      </c>
      <c r="G64" s="34">
        <f t="shared" si="6"/>
        <v>154.094291</v>
      </c>
      <c r="I64" s="8">
        <v>149.834291</v>
      </c>
      <c r="J64" s="8">
        <v>4.26</v>
      </c>
      <c r="K64" s="8">
        <v>154.094291</v>
      </c>
    </row>
    <row r="65" spans="1:11" ht="15.75">
      <c r="A65" s="69">
        <v>50</v>
      </c>
      <c r="B65" s="35">
        <v>116</v>
      </c>
      <c r="C65" s="26">
        <f t="shared" si="4"/>
        <v>273.0008837634898</v>
      </c>
      <c r="D65" s="32">
        <f t="shared" si="7"/>
        <v>45.681363124899526</v>
      </c>
      <c r="E65" s="33">
        <f t="shared" si="5"/>
        <v>35.109678875100464</v>
      </c>
      <c r="F65" s="21">
        <v>4.26</v>
      </c>
      <c r="G65" s="34">
        <f t="shared" si="6"/>
        <v>85.051042</v>
      </c>
      <c r="I65" s="8">
        <v>80.79104199999999</v>
      </c>
      <c r="J65" s="8">
        <v>4.26</v>
      </c>
      <c r="K65" s="8">
        <v>85.051042</v>
      </c>
    </row>
    <row r="66" spans="1:11" ht="15.75">
      <c r="A66" s="24">
        <v>51</v>
      </c>
      <c r="B66" s="35">
        <v>116</v>
      </c>
      <c r="C66" s="26">
        <f t="shared" si="4"/>
        <v>893.0029060674057</v>
      </c>
      <c r="D66" s="32">
        <f t="shared" si="7"/>
        <v>45.681363124899526</v>
      </c>
      <c r="E66" s="33">
        <f t="shared" si="5"/>
        <v>114.84594787510048</v>
      </c>
      <c r="F66" s="21">
        <v>4.26</v>
      </c>
      <c r="G66" s="34">
        <f t="shared" si="6"/>
        <v>164.787311</v>
      </c>
      <c r="I66" s="8">
        <v>160.527311</v>
      </c>
      <c r="J66" s="8">
        <v>4.26</v>
      </c>
      <c r="K66" s="8">
        <v>164.787311</v>
      </c>
    </row>
    <row r="67" spans="1:11" ht="15.75">
      <c r="A67" s="69">
        <v>52</v>
      </c>
      <c r="B67" s="35">
        <v>116</v>
      </c>
      <c r="C67" s="26">
        <f t="shared" si="4"/>
        <v>837.0027201971025</v>
      </c>
      <c r="D67" s="32">
        <f t="shared" si="7"/>
        <v>45.681363124899526</v>
      </c>
      <c r="E67" s="33">
        <f t="shared" si="5"/>
        <v>107.64396187510047</v>
      </c>
      <c r="F67" s="21">
        <v>4.26</v>
      </c>
      <c r="G67" s="34">
        <f t="shared" si="6"/>
        <v>157.58532499999998</v>
      </c>
      <c r="I67" s="8">
        <v>153.325325</v>
      </c>
      <c r="J67" s="8">
        <v>4.26</v>
      </c>
      <c r="K67" s="8">
        <v>157.585325</v>
      </c>
    </row>
    <row r="68" spans="1:11" ht="15.75">
      <c r="A68" s="24">
        <v>53</v>
      </c>
      <c r="B68" s="35">
        <v>116</v>
      </c>
      <c r="C68" s="26">
        <f t="shared" si="4"/>
        <v>189.80562669000446</v>
      </c>
      <c r="D68" s="32">
        <f t="shared" si="7"/>
        <v>45.681363124899526</v>
      </c>
      <c r="E68" s="33">
        <f t="shared" si="5"/>
        <v>24.410230875100474</v>
      </c>
      <c r="F68" s="21">
        <v>4.26</v>
      </c>
      <c r="G68" s="34">
        <f t="shared" si="6"/>
        <v>74.351594</v>
      </c>
      <c r="I68" s="8">
        <v>70.091594</v>
      </c>
      <c r="J68" s="8">
        <v>4.26</v>
      </c>
      <c r="K68" s="8">
        <v>74.35159399999999</v>
      </c>
    </row>
    <row r="69" spans="1:11" ht="15.75">
      <c r="A69" s="69">
        <v>54</v>
      </c>
      <c r="B69" s="35">
        <v>116</v>
      </c>
      <c r="C69" s="26">
        <f t="shared" si="4"/>
        <v>1006.8582700756951</v>
      </c>
      <c r="D69" s="32">
        <f t="shared" si="7"/>
        <v>45.681363124899526</v>
      </c>
      <c r="E69" s="33">
        <f t="shared" si="5"/>
        <v>129.48848387510048</v>
      </c>
      <c r="F69" s="21">
        <v>4.26</v>
      </c>
      <c r="G69" s="34">
        <f t="shared" si="6"/>
        <v>179.429847</v>
      </c>
      <c r="I69" s="8">
        <v>175.169847</v>
      </c>
      <c r="J69" s="8">
        <v>4.26</v>
      </c>
      <c r="K69" s="8">
        <v>179.42984700000002</v>
      </c>
    </row>
    <row r="70" spans="1:11" ht="15.75">
      <c r="A70" s="24">
        <v>55</v>
      </c>
      <c r="B70" s="35">
        <v>116</v>
      </c>
      <c r="C70" s="26">
        <f t="shared" si="4"/>
        <v>847.0027461679734</v>
      </c>
      <c r="D70" s="32">
        <f t="shared" si="7"/>
        <v>45.681363124899526</v>
      </c>
      <c r="E70" s="33">
        <f t="shared" si="5"/>
        <v>108.93002987510047</v>
      </c>
      <c r="F70" s="21">
        <v>4.26</v>
      </c>
      <c r="G70" s="34">
        <f t="shared" si="6"/>
        <v>158.87139299999998</v>
      </c>
      <c r="I70" s="8">
        <v>154.611393</v>
      </c>
      <c r="J70" s="8">
        <v>4.26</v>
      </c>
      <c r="K70" s="8">
        <v>158.871393</v>
      </c>
    </row>
    <row r="71" spans="1:11" ht="15.75">
      <c r="A71" s="69">
        <v>56</v>
      </c>
      <c r="B71" s="35">
        <v>116</v>
      </c>
      <c r="C71" s="26">
        <f t="shared" si="4"/>
        <v>62.00020203678133</v>
      </c>
      <c r="D71" s="32">
        <f t="shared" si="7"/>
        <v>45.681363124899526</v>
      </c>
      <c r="E71" s="33">
        <f t="shared" si="5"/>
        <v>7.9736268751004715</v>
      </c>
      <c r="F71" s="21">
        <v>4.26</v>
      </c>
      <c r="G71" s="34">
        <f t="shared" si="6"/>
        <v>57.914989999999996</v>
      </c>
      <c r="I71" s="8">
        <v>53.65499</v>
      </c>
      <c r="J71" s="8">
        <v>4.26</v>
      </c>
      <c r="K71" s="8">
        <v>57.914989999999996</v>
      </c>
    </row>
    <row r="72" spans="1:11" ht="15.75">
      <c r="A72" s="24">
        <v>57</v>
      </c>
      <c r="B72" s="35">
        <v>116</v>
      </c>
      <c r="C72" s="26">
        <f t="shared" si="4"/>
        <v>1022.0033172930973</v>
      </c>
      <c r="D72" s="32">
        <f t="shared" si="7"/>
        <v>45.681363124899526</v>
      </c>
      <c r="E72" s="33">
        <f t="shared" si="5"/>
        <v>131.4362348751005</v>
      </c>
      <c r="F72" s="21">
        <v>4.26</v>
      </c>
      <c r="G72" s="34">
        <f t="shared" si="6"/>
        <v>181.377598</v>
      </c>
      <c r="I72" s="8">
        <v>177.11759800000002</v>
      </c>
      <c r="J72" s="8">
        <v>4.26</v>
      </c>
      <c r="K72" s="8">
        <v>181.37759799999998</v>
      </c>
    </row>
    <row r="73" spans="1:11" ht="15.75">
      <c r="A73" s="69">
        <v>58</v>
      </c>
      <c r="B73" s="35">
        <v>116</v>
      </c>
      <c r="C73" s="26">
        <f t="shared" si="4"/>
        <v>505.5886449458097</v>
      </c>
      <c r="D73" s="32">
        <f t="shared" si="7"/>
        <v>45.681363124899526</v>
      </c>
      <c r="E73" s="33">
        <f t="shared" si="5"/>
        <v>65.0219688751005</v>
      </c>
      <c r="F73" s="21">
        <v>4.26</v>
      </c>
      <c r="G73" s="34">
        <f t="shared" si="6"/>
        <v>114.96333200000002</v>
      </c>
      <c r="I73" s="8">
        <v>110.70333200000002</v>
      </c>
      <c r="J73" s="8">
        <v>4.26</v>
      </c>
      <c r="K73" s="8">
        <v>114.963332</v>
      </c>
    </row>
    <row r="74" spans="1:11" ht="15.75">
      <c r="A74" s="24">
        <v>59</v>
      </c>
      <c r="B74" s="35">
        <v>116</v>
      </c>
      <c r="C74" s="26">
        <f t="shared" si="4"/>
        <v>655.0021277821055</v>
      </c>
      <c r="D74" s="32">
        <f t="shared" si="7"/>
        <v>45.681363124899526</v>
      </c>
      <c r="E74" s="33">
        <f t="shared" si="5"/>
        <v>84.23750887510047</v>
      </c>
      <c r="F74" s="21">
        <v>4.26</v>
      </c>
      <c r="G74" s="34">
        <f t="shared" si="6"/>
        <v>134.17887199999998</v>
      </c>
      <c r="I74" s="8">
        <v>129.918872</v>
      </c>
      <c r="J74" s="8">
        <v>4.26</v>
      </c>
      <c r="K74" s="8">
        <v>134.178872</v>
      </c>
    </row>
    <row r="75" spans="1:11" ht="15.75">
      <c r="A75" s="69">
        <v>60</v>
      </c>
      <c r="B75" s="35">
        <v>116</v>
      </c>
      <c r="C75" s="26">
        <f t="shared" si="4"/>
        <v>664.0021573764166</v>
      </c>
      <c r="D75" s="32">
        <f t="shared" si="7"/>
        <v>45.681363124899526</v>
      </c>
      <c r="E75" s="33">
        <f t="shared" si="5"/>
        <v>85.39497087510048</v>
      </c>
      <c r="F75" s="21">
        <v>4.26</v>
      </c>
      <c r="G75" s="34">
        <f t="shared" si="6"/>
        <v>135.336334</v>
      </c>
      <c r="I75" s="8">
        <v>131.076334</v>
      </c>
      <c r="J75" s="8">
        <v>4.26</v>
      </c>
      <c r="K75" s="8">
        <v>135.336334</v>
      </c>
    </row>
    <row r="76" spans="1:11" ht="15.75">
      <c r="A76" s="24">
        <v>61</v>
      </c>
      <c r="B76" s="35">
        <v>116</v>
      </c>
      <c r="C76" s="26">
        <f t="shared" si="4"/>
        <v>417.85635316358747</v>
      </c>
      <c r="D76" s="32">
        <f t="shared" si="7"/>
        <v>45.681363124899526</v>
      </c>
      <c r="E76" s="33">
        <f t="shared" si="5"/>
        <v>53.739028875100466</v>
      </c>
      <c r="F76" s="21">
        <v>4.26</v>
      </c>
      <c r="G76" s="34">
        <f t="shared" si="6"/>
        <v>103.680392</v>
      </c>
      <c r="I76" s="8">
        <v>99.42039199999999</v>
      </c>
      <c r="J76" s="8">
        <v>4.26</v>
      </c>
      <c r="K76" s="8">
        <v>103.680392</v>
      </c>
    </row>
    <row r="77" spans="1:11" ht="15.75">
      <c r="A77" s="69">
        <v>62</v>
      </c>
      <c r="B77" s="35">
        <v>116</v>
      </c>
      <c r="C77" s="26">
        <f t="shared" si="4"/>
        <v>789.0025597688915</v>
      </c>
      <c r="D77" s="32">
        <f t="shared" si="7"/>
        <v>45.681363124899526</v>
      </c>
      <c r="E77" s="33">
        <f t="shared" si="5"/>
        <v>101.47083087510049</v>
      </c>
      <c r="F77" s="21">
        <v>4.26</v>
      </c>
      <c r="G77" s="34">
        <f t="shared" si="6"/>
        <v>151.412194</v>
      </c>
      <c r="I77" s="8">
        <v>147.152194</v>
      </c>
      <c r="J77" s="8">
        <v>4.26</v>
      </c>
      <c r="K77" s="8">
        <v>151.412194</v>
      </c>
    </row>
    <row r="78" spans="1:11" ht="15.75">
      <c r="A78" s="24">
        <v>63</v>
      </c>
      <c r="B78" s="35">
        <v>116</v>
      </c>
      <c r="C78" s="26">
        <f t="shared" si="4"/>
        <v>907.002948647152</v>
      </c>
      <c r="D78" s="32">
        <f t="shared" si="7"/>
        <v>45.681363124899526</v>
      </c>
      <c r="E78" s="33">
        <f t="shared" si="5"/>
        <v>116.64644387510049</v>
      </c>
      <c r="F78" s="21">
        <v>4.26</v>
      </c>
      <c r="G78" s="34">
        <f t="shared" si="6"/>
        <v>166.587807</v>
      </c>
      <c r="I78" s="8">
        <v>162.327807</v>
      </c>
      <c r="J78" s="8">
        <v>4.26</v>
      </c>
      <c r="K78" s="8">
        <v>166.587807</v>
      </c>
    </row>
    <row r="79" spans="1:11" ht="15.75">
      <c r="A79" s="69">
        <v>64</v>
      </c>
      <c r="B79" s="35">
        <v>116</v>
      </c>
      <c r="C79" s="26">
        <f t="shared" si="4"/>
        <v>987.0032108437313</v>
      </c>
      <c r="D79" s="32">
        <f t="shared" si="7"/>
        <v>45.681363124899526</v>
      </c>
      <c r="E79" s="33">
        <f t="shared" si="5"/>
        <v>126.93499487510047</v>
      </c>
      <c r="F79" s="21">
        <v>4.26</v>
      </c>
      <c r="G79" s="34">
        <f t="shared" si="6"/>
        <v>176.87635799999998</v>
      </c>
      <c r="I79" s="8">
        <v>172.616358</v>
      </c>
      <c r="J79" s="8">
        <v>4.26</v>
      </c>
      <c r="K79" s="8">
        <v>176.87635799999995</v>
      </c>
    </row>
    <row r="80" spans="1:11" ht="15.75">
      <c r="A80" s="24">
        <v>65</v>
      </c>
      <c r="B80" s="35">
        <v>116</v>
      </c>
      <c r="C80" s="26">
        <f t="shared" si="4"/>
        <v>671.8071848469413</v>
      </c>
      <c r="D80" s="32">
        <f t="shared" si="7"/>
        <v>45.681363124899526</v>
      </c>
      <c r="E80" s="33">
        <f t="shared" si="5"/>
        <v>86.39874787510047</v>
      </c>
      <c r="F80" s="21">
        <v>4.26</v>
      </c>
      <c r="G80" s="34">
        <f t="shared" si="6"/>
        <v>136.34011099999998</v>
      </c>
      <c r="I80" s="8">
        <v>132.080111</v>
      </c>
      <c r="J80" s="8">
        <v>4.26</v>
      </c>
      <c r="K80" s="8">
        <v>136.340111</v>
      </c>
    </row>
    <row r="81" spans="1:11" ht="15.75">
      <c r="A81" s="69">
        <v>66</v>
      </c>
      <c r="B81" s="35">
        <v>116</v>
      </c>
      <c r="C81" s="26">
        <f t="shared" si="4"/>
        <v>538.8067492367155</v>
      </c>
      <c r="D81" s="32">
        <f t="shared" si="7"/>
        <v>45.681363124899526</v>
      </c>
      <c r="E81" s="33">
        <f t="shared" si="5"/>
        <v>69.29403187510047</v>
      </c>
      <c r="F81" s="21">
        <v>4.26</v>
      </c>
      <c r="G81" s="34">
        <f t="shared" si="6"/>
        <v>119.235395</v>
      </c>
      <c r="I81" s="8">
        <v>114.97539499999999</v>
      </c>
      <c r="J81" s="8">
        <v>4.26</v>
      </c>
      <c r="K81" s="8">
        <v>119.235395</v>
      </c>
    </row>
    <row r="82" spans="1:11" ht="15.75">
      <c r="A82" s="24">
        <v>67</v>
      </c>
      <c r="B82" s="35">
        <v>116</v>
      </c>
      <c r="C82" s="26">
        <f t="shared" si="4"/>
        <v>365.0011880110367</v>
      </c>
      <c r="D82" s="32">
        <f t="shared" si="7"/>
        <v>45.681363124899526</v>
      </c>
      <c r="E82" s="33">
        <f t="shared" si="5"/>
        <v>46.94151287510048</v>
      </c>
      <c r="F82" s="21">
        <v>4.26</v>
      </c>
      <c r="G82" s="34">
        <f t="shared" si="6"/>
        <v>96.88287600000001</v>
      </c>
      <c r="I82" s="8">
        <v>92.622876</v>
      </c>
      <c r="J82" s="8">
        <v>4.26</v>
      </c>
      <c r="K82" s="8">
        <v>96.882876</v>
      </c>
    </row>
    <row r="83" spans="1:11" ht="15.75">
      <c r="A83" s="69">
        <v>68</v>
      </c>
      <c r="B83" s="35">
        <v>116</v>
      </c>
      <c r="C83" s="26">
        <f t="shared" si="4"/>
        <v>889.0028894585301</v>
      </c>
      <c r="D83" s="32">
        <f t="shared" si="7"/>
        <v>45.681363124899526</v>
      </c>
      <c r="E83" s="33">
        <f t="shared" si="5"/>
        <v>114.33151987510047</v>
      </c>
      <c r="F83" s="21">
        <v>4.26</v>
      </c>
      <c r="G83" s="34">
        <f t="shared" si="6"/>
        <v>164.27288299999998</v>
      </c>
      <c r="I83" s="8">
        <v>160.012883</v>
      </c>
      <c r="J83" s="8">
        <v>4.26</v>
      </c>
      <c r="K83" s="8">
        <v>164.27288299999998</v>
      </c>
    </row>
    <row r="84" spans="1:11" ht="15.75">
      <c r="A84" s="24">
        <v>69</v>
      </c>
      <c r="B84" s="35">
        <v>116</v>
      </c>
      <c r="C84" s="26">
        <f t="shared" si="4"/>
        <v>879.8078618926521</v>
      </c>
      <c r="D84" s="32">
        <f t="shared" si="7"/>
        <v>45.681363124899526</v>
      </c>
      <c r="E84" s="33">
        <f t="shared" si="5"/>
        <v>113.14897987510048</v>
      </c>
      <c r="F84" s="21">
        <v>4.26</v>
      </c>
      <c r="G84" s="34">
        <f t="shared" si="6"/>
        <v>163.090343</v>
      </c>
      <c r="I84" s="8">
        <v>158.830343</v>
      </c>
      <c r="J84" s="8">
        <v>4.26</v>
      </c>
      <c r="K84" s="8">
        <v>163.090343</v>
      </c>
    </row>
    <row r="85" spans="1:11" ht="15.75">
      <c r="A85" s="69">
        <v>70</v>
      </c>
      <c r="B85" s="35">
        <v>116</v>
      </c>
      <c r="C85" s="26">
        <f t="shared" si="4"/>
        <v>123.80540707317162</v>
      </c>
      <c r="D85" s="32">
        <f t="shared" si="7"/>
        <v>45.681363124899526</v>
      </c>
      <c r="E85" s="33">
        <f t="shared" si="5"/>
        <v>15.922175875100478</v>
      </c>
      <c r="F85" s="21">
        <v>4.26</v>
      </c>
      <c r="G85" s="34">
        <f t="shared" si="6"/>
        <v>65.863539</v>
      </c>
      <c r="I85" s="8">
        <v>61.603539000000005</v>
      </c>
      <c r="J85" s="8">
        <v>4.26</v>
      </c>
      <c r="K85" s="8">
        <v>65.863539</v>
      </c>
    </row>
    <row r="86" spans="1:11" ht="15.75">
      <c r="A86" s="24">
        <v>71</v>
      </c>
      <c r="B86" s="35">
        <v>116</v>
      </c>
      <c r="C86" s="26">
        <f t="shared" si="4"/>
        <v>1098.003562880801</v>
      </c>
      <c r="D86" s="32">
        <f t="shared" si="7"/>
        <v>45.681363124899526</v>
      </c>
      <c r="E86" s="33">
        <f t="shared" si="5"/>
        <v>141.21035787510047</v>
      </c>
      <c r="F86" s="21">
        <v>4.26</v>
      </c>
      <c r="G86" s="34">
        <f t="shared" si="6"/>
        <v>191.15172099999998</v>
      </c>
      <c r="I86" s="8">
        <v>186.891721</v>
      </c>
      <c r="J86" s="8">
        <v>4.26</v>
      </c>
      <c r="K86" s="8">
        <v>191.151721</v>
      </c>
    </row>
    <row r="87" spans="1:11" ht="15.75">
      <c r="A87" s="69">
        <v>72</v>
      </c>
      <c r="B87" s="35">
        <v>116</v>
      </c>
      <c r="C87" s="26">
        <f t="shared" si="4"/>
        <v>772.0025125081473</v>
      </c>
      <c r="D87" s="32">
        <f t="shared" si="7"/>
        <v>45.681363124899526</v>
      </c>
      <c r="E87" s="33">
        <f t="shared" si="5"/>
        <v>99.28451487510048</v>
      </c>
      <c r="F87" s="21">
        <v>4.26</v>
      </c>
      <c r="G87" s="34">
        <f t="shared" si="6"/>
        <v>149.225878</v>
      </c>
      <c r="I87" s="8">
        <v>144.965878</v>
      </c>
      <c r="J87" s="8">
        <v>4.26</v>
      </c>
      <c r="K87" s="8">
        <v>149.225878</v>
      </c>
    </row>
    <row r="88" spans="1:11" ht="15.75">
      <c r="A88" s="24">
        <v>73</v>
      </c>
      <c r="B88" s="35">
        <v>116</v>
      </c>
      <c r="C88" s="26">
        <f t="shared" si="4"/>
        <v>644.8570935501391</v>
      </c>
      <c r="D88" s="32">
        <f t="shared" si="7"/>
        <v>45.681363124899526</v>
      </c>
      <c r="E88" s="33">
        <f t="shared" si="5"/>
        <v>82.93279187510049</v>
      </c>
      <c r="F88" s="21">
        <v>4.26</v>
      </c>
      <c r="G88" s="34">
        <f t="shared" si="6"/>
        <v>132.874155</v>
      </c>
      <c r="I88" s="8">
        <v>128.614155</v>
      </c>
      <c r="J88" s="8">
        <v>4.26</v>
      </c>
      <c r="K88" s="8">
        <v>132.874155</v>
      </c>
    </row>
    <row r="89" spans="1:11" ht="15.75">
      <c r="A89" s="69">
        <v>74</v>
      </c>
      <c r="B89" s="35">
        <v>116</v>
      </c>
      <c r="C89" s="26">
        <f t="shared" si="4"/>
        <v>1080.8085098728307</v>
      </c>
      <c r="D89" s="32">
        <f t="shared" si="7"/>
        <v>45.681363124899526</v>
      </c>
      <c r="E89" s="33">
        <f t="shared" si="5"/>
        <v>138.99896287510046</v>
      </c>
      <c r="F89" s="21">
        <v>4.26</v>
      </c>
      <c r="G89" s="34">
        <f t="shared" si="6"/>
        <v>188.94032599999997</v>
      </c>
      <c r="I89" s="8">
        <v>184.68032599999998</v>
      </c>
      <c r="J89" s="8">
        <v>4.26</v>
      </c>
      <c r="K89" s="8">
        <v>188.940326</v>
      </c>
    </row>
    <row r="90" spans="1:11" ht="15.75">
      <c r="A90" s="24">
        <v>75</v>
      </c>
      <c r="B90" s="35">
        <v>116</v>
      </c>
      <c r="C90" s="26">
        <f t="shared" si="4"/>
        <v>407.0013313015935</v>
      </c>
      <c r="D90" s="32">
        <f t="shared" si="7"/>
        <v>45.681363124899526</v>
      </c>
      <c r="E90" s="33">
        <f t="shared" si="5"/>
        <v>52.34300287510049</v>
      </c>
      <c r="F90" s="21">
        <v>4.26</v>
      </c>
      <c r="G90" s="34">
        <f t="shared" si="6"/>
        <v>102.28436600000002</v>
      </c>
      <c r="I90" s="8">
        <v>98.02436600000001</v>
      </c>
      <c r="J90" s="8">
        <v>4.26</v>
      </c>
      <c r="K90" s="8">
        <v>102.284366</v>
      </c>
    </row>
    <row r="91" spans="1:11" ht="15.75">
      <c r="A91" s="69">
        <v>76</v>
      </c>
      <c r="B91" s="35">
        <v>116</v>
      </c>
      <c r="C91" s="26">
        <f t="shared" si="4"/>
        <v>951.0030924664877</v>
      </c>
      <c r="D91" s="32">
        <f t="shared" si="7"/>
        <v>45.681363124899526</v>
      </c>
      <c r="E91" s="33">
        <f t="shared" si="5"/>
        <v>122.30514687510049</v>
      </c>
      <c r="F91" s="21">
        <v>4.26</v>
      </c>
      <c r="G91" s="34">
        <f t="shared" si="6"/>
        <v>172.24651</v>
      </c>
      <c r="I91" s="8">
        <v>167.98651</v>
      </c>
      <c r="J91" s="8">
        <v>4.26</v>
      </c>
      <c r="K91" s="8">
        <v>172.24651000000003</v>
      </c>
    </row>
    <row r="92" spans="1:11" ht="15.75">
      <c r="A92" s="24">
        <v>77</v>
      </c>
      <c r="B92" s="35">
        <v>253</v>
      </c>
      <c r="C92" s="26">
        <f t="shared" si="4"/>
        <v>2329.007569574954</v>
      </c>
      <c r="D92" s="32">
        <f t="shared" si="7"/>
        <v>99.632628194824</v>
      </c>
      <c r="E92" s="33">
        <f t="shared" si="5"/>
        <v>299.52543280517597</v>
      </c>
      <c r="F92" s="21">
        <v>4.26</v>
      </c>
      <c r="G92" s="34">
        <f t="shared" si="6"/>
        <v>403.41806099999997</v>
      </c>
      <c r="I92" s="8">
        <v>399.158061</v>
      </c>
      <c r="J92" s="8">
        <v>4.26</v>
      </c>
      <c r="K92" s="8">
        <v>403.418061</v>
      </c>
    </row>
    <row r="93" spans="1:11" ht="15.75">
      <c r="A93" s="84">
        <v>78</v>
      </c>
      <c r="B93" s="85">
        <v>253</v>
      </c>
      <c r="C93" s="26">
        <f t="shared" si="4"/>
        <v>3262.3786024283645</v>
      </c>
      <c r="D93" s="32">
        <f t="shared" si="7"/>
        <v>99.632628194824</v>
      </c>
      <c r="E93" s="33">
        <f t="shared" si="5"/>
        <v>419.562982805176</v>
      </c>
      <c r="F93" s="86">
        <v>4.26</v>
      </c>
      <c r="G93" s="34">
        <f t="shared" si="6"/>
        <v>523.455611</v>
      </c>
      <c r="I93" s="8">
        <v>519.195611</v>
      </c>
      <c r="J93" s="8">
        <v>4.26</v>
      </c>
      <c r="K93" s="8">
        <v>523.455611</v>
      </c>
    </row>
    <row r="94" spans="1:11" ht="15.75">
      <c r="A94" s="24">
        <v>79</v>
      </c>
      <c r="B94" s="35">
        <v>255</v>
      </c>
      <c r="C94" s="26">
        <f t="shared" si="4"/>
        <v>2335.007588974937</v>
      </c>
      <c r="D94" s="32">
        <f t="shared" si="7"/>
        <v>100.42023790387397</v>
      </c>
      <c r="E94" s="33">
        <f t="shared" si="5"/>
        <v>300.2970740961261</v>
      </c>
      <c r="F94" s="21">
        <v>4.26</v>
      </c>
      <c r="G94" s="34">
        <f t="shared" si="6"/>
        <v>404.97731200000004</v>
      </c>
      <c r="I94" s="8">
        <v>400.71731200000005</v>
      </c>
      <c r="J94" s="8">
        <v>4.26</v>
      </c>
      <c r="K94" s="8">
        <v>404.977312</v>
      </c>
    </row>
    <row r="95" spans="1:11" ht="16.5" thickBot="1">
      <c r="A95" s="88">
        <v>80</v>
      </c>
      <c r="B95" s="37">
        <v>255</v>
      </c>
      <c r="C95" s="26">
        <f t="shared" si="4"/>
        <v>2075.006742667798</v>
      </c>
      <c r="D95" s="32">
        <f t="shared" si="7"/>
        <v>100.42023790387397</v>
      </c>
      <c r="E95" s="33">
        <f t="shared" si="5"/>
        <v>266.85928409612603</v>
      </c>
      <c r="F95" s="40">
        <v>4.26</v>
      </c>
      <c r="G95" s="34">
        <f t="shared" si="6"/>
        <v>371.539522</v>
      </c>
      <c r="I95" s="8">
        <v>367.279522</v>
      </c>
      <c r="J95" s="8">
        <v>4.26</v>
      </c>
      <c r="K95" s="8">
        <v>371.539522</v>
      </c>
    </row>
    <row r="96" spans="1:11" ht="16.5" thickBot="1">
      <c r="A96" s="137" t="s">
        <v>643</v>
      </c>
      <c r="B96" s="137"/>
      <c r="C96" s="91">
        <f>SUM(C56:C95)</f>
        <v>36223.619723643336</v>
      </c>
      <c r="D96" s="92">
        <f>SUM(D56:D95)</f>
        <v>2044.634804693779</v>
      </c>
      <c r="E96" s="92">
        <f>SUM(E56:E95)</f>
        <v>4658.591718306222</v>
      </c>
      <c r="F96" s="92">
        <f>SUM(F56:F95)</f>
        <v>170.39999999999998</v>
      </c>
      <c r="G96" s="93">
        <f>SUM(G56:G95)</f>
        <v>6873.626523000002</v>
      </c>
      <c r="I96" s="94">
        <f>SUM(I56:I95)</f>
        <v>6703.226522999998</v>
      </c>
      <c r="J96" s="94">
        <f>SUM(J56:J95)</f>
        <v>170.39999999999998</v>
      </c>
      <c r="K96" s="94">
        <f>SUM(K56:K95)</f>
        <v>6873.626523000002</v>
      </c>
    </row>
    <row r="97" spans="1:11" ht="16.5" thickBot="1">
      <c r="A97" s="137" t="s">
        <v>650</v>
      </c>
      <c r="B97" s="137"/>
      <c r="C97" s="63">
        <f>SUM(C44+C96)</f>
        <v>70354.15066646447</v>
      </c>
      <c r="D97" s="64">
        <f>SUM(D44+D96)</f>
        <v>3856.1371355087595</v>
      </c>
      <c r="E97" s="64">
        <f>SUM(E44+E96)</f>
        <v>9047.99868549124</v>
      </c>
      <c r="F97" s="64">
        <f>SUM(F44+F96)</f>
        <v>340.79999999999995</v>
      </c>
      <c r="G97" s="65">
        <f>SUM(G44+G96)</f>
        <v>13244.935821000001</v>
      </c>
      <c r="I97" s="95">
        <f>SUM(I44+I96)</f>
        <v>12904.135820999998</v>
      </c>
      <c r="J97" s="95">
        <f>SUM(J44+J96)</f>
        <v>340.79999999999995</v>
      </c>
      <c r="K97" s="95">
        <f>SUM(K44+K96)</f>
        <v>13244.935821000001</v>
      </c>
    </row>
    <row r="98" ht="5.25" customHeight="1" thickBot="1"/>
    <row r="99" spans="4:7" ht="15">
      <c r="D99" s="138" t="s">
        <v>644</v>
      </c>
      <c r="E99" s="140" t="s">
        <v>662</v>
      </c>
      <c r="F99" s="142" t="s">
        <v>646</v>
      </c>
      <c r="G99" s="50"/>
    </row>
    <row r="100" spans="4:7" ht="15.75" thickBot="1">
      <c r="D100" s="139"/>
      <c r="E100" s="141"/>
      <c r="F100" s="143"/>
      <c r="G100" s="50"/>
    </row>
    <row r="101" spans="1:7" ht="15.75">
      <c r="A101" s="144" t="s">
        <v>647</v>
      </c>
      <c r="B101" s="145"/>
      <c r="C101" s="145"/>
      <c r="D101" s="51">
        <f>SUM(G4:G5)</f>
        <v>327.40460099999996</v>
      </c>
      <c r="E101" s="52">
        <v>2</v>
      </c>
      <c r="F101" s="51">
        <f>D101/E101</f>
        <v>163.70230049999998</v>
      </c>
      <c r="G101" s="4"/>
    </row>
    <row r="102" spans="1:7" ht="15.75">
      <c r="A102" s="131" t="s">
        <v>648</v>
      </c>
      <c r="B102" s="132"/>
      <c r="C102" s="132"/>
      <c r="D102" s="53">
        <f>G97-D103-D101</f>
        <v>11214.140714000001</v>
      </c>
      <c r="E102" s="54">
        <v>74</v>
      </c>
      <c r="F102" s="83">
        <f>D102/E102</f>
        <v>151.5424420810811</v>
      </c>
      <c r="G102" s="4"/>
    </row>
    <row r="103" spans="1:7" ht="16.5" thickBot="1">
      <c r="A103" s="133" t="s">
        <v>649</v>
      </c>
      <c r="B103" s="134"/>
      <c r="C103" s="134"/>
      <c r="D103" s="55">
        <f>SUM(G92:G95)</f>
        <v>1703.390506</v>
      </c>
      <c r="E103" s="56">
        <v>4</v>
      </c>
      <c r="F103" s="55">
        <f>D103/E103</f>
        <v>425.8476265</v>
      </c>
      <c r="G103" s="4"/>
    </row>
    <row r="104" spans="2:6" ht="16.5" thickBot="1">
      <c r="B104" s="135"/>
      <c r="C104" s="135"/>
      <c r="D104" s="57">
        <f>SUM(D101:D103)</f>
        <v>13244.935821000001</v>
      </c>
      <c r="E104" s="57">
        <f>SUM(E101:E103)</f>
        <v>80</v>
      </c>
      <c r="F104" s="55">
        <f>D104/E104</f>
        <v>165.56169776250002</v>
      </c>
    </row>
  </sheetData>
  <sheetProtection/>
  <mergeCells count="33">
    <mergeCell ref="A1:G1"/>
    <mergeCell ref="A2:A3"/>
    <mergeCell ref="C2:C3"/>
    <mergeCell ref="F2:F3"/>
    <mergeCell ref="G2:G3"/>
    <mergeCell ref="I2:I3"/>
    <mergeCell ref="J2:J3"/>
    <mergeCell ref="K2:K3"/>
    <mergeCell ref="A44:B44"/>
    <mergeCell ref="D46:D47"/>
    <mergeCell ref="E46:E47"/>
    <mergeCell ref="F46:F47"/>
    <mergeCell ref="A48:C48"/>
    <mergeCell ref="A49:C49"/>
    <mergeCell ref="A50:C50"/>
    <mergeCell ref="B51:C51"/>
    <mergeCell ref="A53:G53"/>
    <mergeCell ref="A54:A55"/>
    <mergeCell ref="C54:C55"/>
    <mergeCell ref="F54:F55"/>
    <mergeCell ref="G54:G55"/>
    <mergeCell ref="K54:K55"/>
    <mergeCell ref="A96:B96"/>
    <mergeCell ref="A97:B97"/>
    <mergeCell ref="D99:D100"/>
    <mergeCell ref="E99:E100"/>
    <mergeCell ref="F99:F100"/>
    <mergeCell ref="A101:C101"/>
    <mergeCell ref="A102:C102"/>
    <mergeCell ref="A103:C103"/>
    <mergeCell ref="B104:C104"/>
    <mergeCell ref="I54:I55"/>
    <mergeCell ref="J54:J55"/>
  </mergeCells>
  <printOptions/>
  <pageMargins left="0.7" right="0.18" top="0.2" bottom="0.23" header="0.17" footer="0.1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4"/>
  <sheetViews>
    <sheetView showGridLines="0" zoomScalePageLayoutView="0" workbookViewId="0" topLeftCell="A1">
      <selection activeCell="R7" sqref="R7"/>
    </sheetView>
  </sheetViews>
  <sheetFormatPr defaultColWidth="6.8515625" defaultRowHeight="12.75"/>
  <cols>
    <col min="1" max="1" width="8.8515625" style="4" customWidth="1"/>
    <col min="2" max="3" width="10.00390625" style="4" customWidth="1"/>
    <col min="4" max="6" width="14.7109375" style="4" customWidth="1"/>
    <col min="7" max="7" width="11.8515625" style="0" customWidth="1"/>
    <col min="8" max="8" width="8.28125" style="0" customWidth="1"/>
    <col min="9" max="9" width="9.7109375" style="0" hidden="1" customWidth="1"/>
    <col min="10" max="10" width="7.7109375" style="0" hidden="1" customWidth="1"/>
    <col min="11" max="11" width="10.57421875" style="0" hidden="1" customWidth="1"/>
  </cols>
  <sheetData>
    <row r="1" spans="1:10" ht="33.75" customHeight="1" thickBot="1">
      <c r="A1" s="173" t="s">
        <v>675</v>
      </c>
      <c r="B1" s="174"/>
      <c r="C1" s="174"/>
      <c r="D1" s="174"/>
      <c r="E1" s="174"/>
      <c r="F1" s="174"/>
      <c r="G1" s="175"/>
      <c r="J1" s="2"/>
    </row>
    <row r="2" spans="1:11" ht="27.75" customHeight="1" thickBot="1">
      <c r="A2" s="154" t="s">
        <v>652</v>
      </c>
      <c r="B2" s="13" t="s">
        <v>636</v>
      </c>
      <c r="C2" s="155" t="s">
        <v>637</v>
      </c>
      <c r="D2" s="14" t="s">
        <v>638</v>
      </c>
      <c r="E2" s="15" t="s">
        <v>639</v>
      </c>
      <c r="F2" s="161" t="s">
        <v>670</v>
      </c>
      <c r="G2" s="161" t="s">
        <v>651</v>
      </c>
      <c r="H2" s="16"/>
      <c r="I2" s="157" t="s">
        <v>2</v>
      </c>
      <c r="J2" s="157" t="s">
        <v>3</v>
      </c>
      <c r="K2" s="157" t="s">
        <v>4</v>
      </c>
    </row>
    <row r="3" spans="1:11" ht="21.75" customHeight="1" thickBot="1">
      <c r="A3" s="154"/>
      <c r="B3" s="17" t="s">
        <v>640</v>
      </c>
      <c r="C3" s="156"/>
      <c r="D3" s="18" t="s">
        <v>641</v>
      </c>
      <c r="E3" s="19" t="s">
        <v>642</v>
      </c>
      <c r="F3" s="162"/>
      <c r="G3" s="163"/>
      <c r="H3" s="16"/>
      <c r="I3" s="158"/>
      <c r="J3" s="158"/>
      <c r="K3" s="158"/>
    </row>
    <row r="4" spans="1:11" ht="15.75">
      <c r="A4" s="24" t="s">
        <v>5</v>
      </c>
      <c r="B4" s="25">
        <v>96</v>
      </c>
      <c r="C4" s="26">
        <f>E4*7.77565880721</f>
        <v>396.80628473587524</v>
      </c>
      <c r="D4" s="27">
        <f>B4*81662/62210*30/100</f>
        <v>37.80526603439961</v>
      </c>
      <c r="E4" s="28">
        <f>I4-D4</f>
        <v>51.03185396560039</v>
      </c>
      <c r="F4" s="29">
        <v>4.26</v>
      </c>
      <c r="G4" s="30">
        <f>D4+E4+F4</f>
        <v>93.09712</v>
      </c>
      <c r="H4" s="23"/>
      <c r="I4" s="8">
        <v>88.83712</v>
      </c>
      <c r="J4" s="8">
        <v>4.26</v>
      </c>
      <c r="K4" s="8">
        <v>93.09712</v>
      </c>
    </row>
    <row r="5" spans="1:11" ht="15.75">
      <c r="A5" s="31" t="s">
        <v>8</v>
      </c>
      <c r="B5" s="26">
        <v>96</v>
      </c>
      <c r="C5" s="26">
        <f>E5*7.77565880721</f>
        <v>500.72562422093597</v>
      </c>
      <c r="D5" s="32">
        <f>B5*81662/62210*30/100</f>
        <v>37.80526603439961</v>
      </c>
      <c r="E5" s="33">
        <f aca="true" t="shared" si="0" ref="E5:E43">I5-D5</f>
        <v>64.39655296560039</v>
      </c>
      <c r="F5" s="21">
        <v>4.26</v>
      </c>
      <c r="G5" s="34">
        <f aca="true" t="shared" si="1" ref="G5:G43">D5+E5+F5</f>
        <v>106.461819</v>
      </c>
      <c r="I5" s="8">
        <v>102.201819</v>
      </c>
      <c r="J5" s="8">
        <v>4.26</v>
      </c>
      <c r="K5" s="8">
        <v>106.46181900000002</v>
      </c>
    </row>
    <row r="6" spans="1:11" ht="15.75">
      <c r="A6" s="24" t="s">
        <v>10</v>
      </c>
      <c r="B6" s="35">
        <v>116</v>
      </c>
      <c r="C6" s="26">
        <f aca="true" t="shared" si="2" ref="C6:C43">E6*7.77565880721</f>
        <v>542.0017596649393</v>
      </c>
      <c r="D6" s="32">
        <f>B6*81662/62210*30/100</f>
        <v>45.681363124899526</v>
      </c>
      <c r="E6" s="33">
        <f t="shared" si="0"/>
        <v>69.70493087510047</v>
      </c>
      <c r="F6" s="21">
        <v>4.26</v>
      </c>
      <c r="G6" s="34">
        <f t="shared" si="1"/>
        <v>119.646294</v>
      </c>
      <c r="I6" s="8">
        <v>115.386294</v>
      </c>
      <c r="J6" s="8">
        <v>4.26</v>
      </c>
      <c r="K6" s="8">
        <v>119.646294</v>
      </c>
    </row>
    <row r="7" spans="1:11" ht="15.75">
      <c r="A7" s="69">
        <v>4</v>
      </c>
      <c r="B7" s="35">
        <v>116</v>
      </c>
      <c r="C7" s="26">
        <f t="shared" si="2"/>
        <v>1003.0032617279152</v>
      </c>
      <c r="D7" s="32">
        <f aca="true" t="shared" si="3" ref="D7:D43">B7*81662/62210*30/100</f>
        <v>45.681363124899526</v>
      </c>
      <c r="E7" s="33">
        <f t="shared" si="0"/>
        <v>128.99270487510046</v>
      </c>
      <c r="F7" s="21">
        <v>4.26</v>
      </c>
      <c r="G7" s="34">
        <f t="shared" si="1"/>
        <v>178.93406799999997</v>
      </c>
      <c r="I7" s="8">
        <v>174.67406799999998</v>
      </c>
      <c r="J7" s="8">
        <v>4.26</v>
      </c>
      <c r="K7" s="8">
        <v>178.934068</v>
      </c>
    </row>
    <row r="8" spans="1:11" ht="15.75">
      <c r="A8" s="24" t="s">
        <v>14</v>
      </c>
      <c r="B8" s="35">
        <v>116</v>
      </c>
      <c r="C8" s="26">
        <f t="shared" si="2"/>
        <v>1535.859992284283</v>
      </c>
      <c r="D8" s="32">
        <f t="shared" si="3"/>
        <v>45.681363124899526</v>
      </c>
      <c r="E8" s="33">
        <f t="shared" si="0"/>
        <v>197.52152587510048</v>
      </c>
      <c r="F8" s="21">
        <v>4.26</v>
      </c>
      <c r="G8" s="34">
        <f t="shared" si="1"/>
        <v>247.462889</v>
      </c>
      <c r="I8" s="8">
        <v>243.202889</v>
      </c>
      <c r="J8" s="8">
        <v>4.26</v>
      </c>
      <c r="K8" s="8">
        <v>247.462889</v>
      </c>
    </row>
    <row r="9" spans="1:11" ht="15.75">
      <c r="A9" s="24" t="s">
        <v>16</v>
      </c>
      <c r="B9" s="35">
        <v>116</v>
      </c>
      <c r="C9" s="26">
        <f t="shared" si="2"/>
        <v>830.0026989072293</v>
      </c>
      <c r="D9" s="32">
        <f t="shared" si="3"/>
        <v>45.681363124899526</v>
      </c>
      <c r="E9" s="33">
        <f t="shared" si="0"/>
        <v>106.74371387510047</v>
      </c>
      <c r="F9" s="21">
        <v>4.26</v>
      </c>
      <c r="G9" s="34">
        <f t="shared" si="1"/>
        <v>156.68507699999998</v>
      </c>
      <c r="I9" s="8">
        <v>152.425077</v>
      </c>
      <c r="J9" s="8">
        <v>4.26</v>
      </c>
      <c r="K9" s="8">
        <v>156.685077</v>
      </c>
    </row>
    <row r="10" spans="1:11" ht="15.75">
      <c r="A10" s="24" t="s">
        <v>18</v>
      </c>
      <c r="B10" s="35">
        <v>116</v>
      </c>
      <c r="C10" s="26">
        <f t="shared" si="2"/>
        <v>841.002736805978</v>
      </c>
      <c r="D10" s="32">
        <f t="shared" si="3"/>
        <v>45.681363124899526</v>
      </c>
      <c r="E10" s="33">
        <f t="shared" si="0"/>
        <v>108.15838987510048</v>
      </c>
      <c r="F10" s="21">
        <v>4.26</v>
      </c>
      <c r="G10" s="34">
        <f t="shared" si="1"/>
        <v>158.099753</v>
      </c>
      <c r="I10" s="8">
        <v>153.839753</v>
      </c>
      <c r="J10" s="8">
        <v>4.26</v>
      </c>
      <c r="K10" s="8">
        <v>158.099753</v>
      </c>
    </row>
    <row r="11" spans="1:11" ht="15.75">
      <c r="A11" s="24" t="s">
        <v>20</v>
      </c>
      <c r="B11" s="35">
        <v>116</v>
      </c>
      <c r="C11" s="26">
        <f t="shared" si="2"/>
        <v>431.0013998522106</v>
      </c>
      <c r="D11" s="32">
        <f t="shared" si="3"/>
        <v>45.681363124899526</v>
      </c>
      <c r="E11" s="33">
        <f t="shared" si="0"/>
        <v>55.42956687510047</v>
      </c>
      <c r="F11" s="21">
        <v>4.26</v>
      </c>
      <c r="G11" s="34">
        <f t="shared" si="1"/>
        <v>105.37093</v>
      </c>
      <c r="I11" s="8">
        <v>101.11093</v>
      </c>
      <c r="J11" s="8">
        <v>4.26</v>
      </c>
      <c r="K11" s="8">
        <v>105.37093000000002</v>
      </c>
    </row>
    <row r="12" spans="1:11" ht="15.75">
      <c r="A12" s="24" t="s">
        <v>22</v>
      </c>
      <c r="B12" s="35">
        <v>116</v>
      </c>
      <c r="C12" s="26">
        <f t="shared" si="2"/>
        <v>697.2842708906234</v>
      </c>
      <c r="D12" s="32">
        <f t="shared" si="3"/>
        <v>45.681363124899526</v>
      </c>
      <c r="E12" s="33">
        <f t="shared" si="0"/>
        <v>89.67526587510048</v>
      </c>
      <c r="F12" s="21">
        <v>4.26</v>
      </c>
      <c r="G12" s="34">
        <f t="shared" si="1"/>
        <v>139.616629</v>
      </c>
      <c r="I12" s="8">
        <v>135.356629</v>
      </c>
      <c r="J12" s="8">
        <v>4.26</v>
      </c>
      <c r="K12" s="8">
        <v>139.616629</v>
      </c>
    </row>
    <row r="13" spans="1:11" ht="15.75">
      <c r="A13" s="24" t="s">
        <v>24</v>
      </c>
      <c r="B13" s="35">
        <v>116</v>
      </c>
      <c r="C13" s="26">
        <f t="shared" si="2"/>
        <v>1340.859361441759</v>
      </c>
      <c r="D13" s="32">
        <f t="shared" si="3"/>
        <v>45.681363124899526</v>
      </c>
      <c r="E13" s="33">
        <f t="shared" si="0"/>
        <v>172.44318387510052</v>
      </c>
      <c r="F13" s="21">
        <v>4.26</v>
      </c>
      <c r="G13" s="34">
        <f t="shared" si="1"/>
        <v>222.38454700000003</v>
      </c>
      <c r="I13" s="8">
        <v>218.12454700000004</v>
      </c>
      <c r="J13" s="8">
        <v>4.26</v>
      </c>
      <c r="K13" s="8">
        <v>222.384547</v>
      </c>
    </row>
    <row r="14" spans="1:11" ht="15.75">
      <c r="A14" s="24" t="s">
        <v>26</v>
      </c>
      <c r="B14" s="35">
        <v>116</v>
      </c>
      <c r="C14" s="26">
        <f t="shared" si="2"/>
        <v>747.0024242539934</v>
      </c>
      <c r="D14" s="32">
        <f t="shared" si="3"/>
        <v>45.681363124899526</v>
      </c>
      <c r="E14" s="33">
        <f t="shared" si="0"/>
        <v>96.06934187510046</v>
      </c>
      <c r="F14" s="21">
        <v>4.26</v>
      </c>
      <c r="G14" s="34">
        <f t="shared" si="1"/>
        <v>146.01070499999997</v>
      </c>
      <c r="I14" s="8">
        <v>141.75070499999998</v>
      </c>
      <c r="J14" s="8">
        <v>4.26</v>
      </c>
      <c r="K14" s="8">
        <v>146.010705</v>
      </c>
    </row>
    <row r="15" spans="1:11" ht="15.75">
      <c r="A15" s="24" t="s">
        <v>28</v>
      </c>
      <c r="B15" s="35">
        <v>116</v>
      </c>
      <c r="C15" s="26">
        <f t="shared" si="2"/>
        <v>339.00110338032283</v>
      </c>
      <c r="D15" s="32">
        <f t="shared" si="3"/>
        <v>45.681363124899526</v>
      </c>
      <c r="E15" s="33">
        <f t="shared" si="0"/>
        <v>43.59773387510048</v>
      </c>
      <c r="F15" s="21">
        <v>4.26</v>
      </c>
      <c r="G15" s="34">
        <f t="shared" si="1"/>
        <v>93.53909700000001</v>
      </c>
      <c r="I15" s="8">
        <v>89.27909700000001</v>
      </c>
      <c r="J15" s="8">
        <v>4.26</v>
      </c>
      <c r="K15" s="8">
        <v>93.539097</v>
      </c>
    </row>
    <row r="16" spans="1:11" ht="15.75">
      <c r="A16" s="24" t="s">
        <v>30</v>
      </c>
      <c r="B16" s="35">
        <v>116</v>
      </c>
      <c r="C16" s="26">
        <f t="shared" si="2"/>
        <v>227.0007316397165</v>
      </c>
      <c r="D16" s="32">
        <f t="shared" si="3"/>
        <v>45.681363124899526</v>
      </c>
      <c r="E16" s="33">
        <f t="shared" si="0"/>
        <v>29.19376187510047</v>
      </c>
      <c r="F16" s="21">
        <v>4.26</v>
      </c>
      <c r="G16" s="34">
        <f t="shared" si="1"/>
        <v>79.135125</v>
      </c>
      <c r="I16" s="8">
        <v>74.875125</v>
      </c>
      <c r="J16" s="8">
        <v>4.26</v>
      </c>
      <c r="K16" s="8">
        <v>79.135125</v>
      </c>
    </row>
    <row r="17" spans="1:11" ht="15.75">
      <c r="A17" s="24" t="s">
        <v>32</v>
      </c>
      <c r="B17" s="35">
        <v>116</v>
      </c>
      <c r="C17" s="26">
        <f t="shared" si="2"/>
        <v>631.8570551226114</v>
      </c>
      <c r="D17" s="32">
        <f t="shared" si="3"/>
        <v>45.681363124899526</v>
      </c>
      <c r="E17" s="33">
        <f t="shared" si="0"/>
        <v>81.26090287510047</v>
      </c>
      <c r="F17" s="21">
        <v>4.26</v>
      </c>
      <c r="G17" s="34">
        <f t="shared" si="1"/>
        <v>131.20226599999998</v>
      </c>
      <c r="I17" s="8">
        <v>126.942266</v>
      </c>
      <c r="J17" s="8">
        <v>4.26</v>
      </c>
      <c r="K17" s="8">
        <v>131.202266</v>
      </c>
    </row>
    <row r="18" spans="1:11" ht="15.75">
      <c r="A18" s="24" t="s">
        <v>34</v>
      </c>
      <c r="B18" s="35">
        <v>116</v>
      </c>
      <c r="C18" s="26">
        <f t="shared" si="2"/>
        <v>708.0023011957522</v>
      </c>
      <c r="D18" s="32">
        <f t="shared" si="3"/>
        <v>45.681363124899526</v>
      </c>
      <c r="E18" s="33">
        <f t="shared" si="0"/>
        <v>91.05367387510049</v>
      </c>
      <c r="F18" s="21">
        <v>4.26</v>
      </c>
      <c r="G18" s="34">
        <f t="shared" si="1"/>
        <v>140.995037</v>
      </c>
      <c r="I18" s="8">
        <v>136.735037</v>
      </c>
      <c r="J18" s="8">
        <v>4.26</v>
      </c>
      <c r="K18" s="8">
        <v>140.995037</v>
      </c>
    </row>
    <row r="19" spans="1:11" ht="15.75">
      <c r="A19" s="24" t="s">
        <v>36</v>
      </c>
      <c r="B19" s="35">
        <v>116</v>
      </c>
      <c r="C19" s="26">
        <f t="shared" si="2"/>
        <v>729.0023728410305</v>
      </c>
      <c r="D19" s="32">
        <f t="shared" si="3"/>
        <v>45.681363124899526</v>
      </c>
      <c r="E19" s="33">
        <f t="shared" si="0"/>
        <v>93.75441887510047</v>
      </c>
      <c r="F19" s="21">
        <v>4.26</v>
      </c>
      <c r="G19" s="34">
        <f t="shared" si="1"/>
        <v>143.69578199999998</v>
      </c>
      <c r="I19" s="8">
        <v>139.435782</v>
      </c>
      <c r="J19" s="8">
        <v>4.26</v>
      </c>
      <c r="K19" s="8">
        <v>143.695782</v>
      </c>
    </row>
    <row r="20" spans="1:11" ht="15.75">
      <c r="A20" s="24" t="s">
        <v>38</v>
      </c>
      <c r="B20" s="35">
        <v>116</v>
      </c>
      <c r="C20" s="26">
        <f t="shared" si="2"/>
        <v>559.5298208126458</v>
      </c>
      <c r="D20" s="32">
        <f t="shared" si="3"/>
        <v>45.681363124899526</v>
      </c>
      <c r="E20" s="33">
        <f t="shared" si="0"/>
        <v>71.95915287510047</v>
      </c>
      <c r="F20" s="21">
        <v>4.26</v>
      </c>
      <c r="G20" s="34">
        <f t="shared" si="1"/>
        <v>121.900516</v>
      </c>
      <c r="I20" s="8">
        <v>117.64051599999999</v>
      </c>
      <c r="J20" s="8">
        <v>4.26</v>
      </c>
      <c r="K20" s="8">
        <v>121.900516</v>
      </c>
    </row>
    <row r="21" spans="1:11" ht="15.75">
      <c r="A21" s="24" t="s">
        <v>40</v>
      </c>
      <c r="B21" s="35">
        <v>116</v>
      </c>
      <c r="C21" s="26">
        <f t="shared" si="2"/>
        <v>497.00161946904353</v>
      </c>
      <c r="D21" s="32">
        <f t="shared" si="3"/>
        <v>45.681363124899526</v>
      </c>
      <c r="E21" s="33">
        <f t="shared" si="0"/>
        <v>63.91762187510047</v>
      </c>
      <c r="F21" s="21">
        <v>4.26</v>
      </c>
      <c r="G21" s="34">
        <f t="shared" si="1"/>
        <v>113.858985</v>
      </c>
      <c r="I21" s="8">
        <v>109.598985</v>
      </c>
      <c r="J21" s="8">
        <v>4.26</v>
      </c>
      <c r="K21" s="8">
        <v>113.85898500000002</v>
      </c>
    </row>
    <row r="22" spans="1:11" ht="15.75">
      <c r="A22" s="24" t="s">
        <v>42</v>
      </c>
      <c r="B22" s="35">
        <v>116</v>
      </c>
      <c r="C22" s="26">
        <f t="shared" si="2"/>
        <v>1114.0036215406442</v>
      </c>
      <c r="D22" s="32">
        <f t="shared" si="3"/>
        <v>45.681363124899526</v>
      </c>
      <c r="E22" s="33">
        <f t="shared" si="0"/>
        <v>143.2680688751005</v>
      </c>
      <c r="F22" s="21">
        <v>4.26</v>
      </c>
      <c r="G22" s="34">
        <f t="shared" si="1"/>
        <v>193.20943200000002</v>
      </c>
      <c r="I22" s="8">
        <v>188.94943200000003</v>
      </c>
      <c r="J22" s="8">
        <v>4.26</v>
      </c>
      <c r="K22" s="8">
        <v>193.209432</v>
      </c>
    </row>
    <row r="23" spans="1:11" ht="15.75">
      <c r="A23" s="24" t="s">
        <v>44</v>
      </c>
      <c r="B23" s="35">
        <v>116</v>
      </c>
      <c r="C23" s="26">
        <f t="shared" si="2"/>
        <v>675.002195275165</v>
      </c>
      <c r="D23" s="32">
        <f t="shared" si="3"/>
        <v>45.681363124899526</v>
      </c>
      <c r="E23" s="33">
        <f t="shared" si="0"/>
        <v>86.80964687510047</v>
      </c>
      <c r="F23" s="21">
        <v>4.26</v>
      </c>
      <c r="G23" s="34">
        <f t="shared" si="1"/>
        <v>136.75100999999998</v>
      </c>
      <c r="I23" s="8">
        <v>132.49101</v>
      </c>
      <c r="J23" s="8">
        <v>4.26</v>
      </c>
      <c r="K23" s="8">
        <v>136.75101</v>
      </c>
    </row>
    <row r="24" spans="1:11" ht="15.75">
      <c r="A24" s="24" t="s">
        <v>46</v>
      </c>
      <c r="B24" s="35">
        <v>116</v>
      </c>
      <c r="C24" s="26">
        <f t="shared" si="2"/>
        <v>962.8581340320183</v>
      </c>
      <c r="D24" s="32">
        <f t="shared" si="3"/>
        <v>45.681363124899526</v>
      </c>
      <c r="E24" s="33">
        <f t="shared" si="0"/>
        <v>123.82978187510048</v>
      </c>
      <c r="F24" s="21">
        <v>4.26</v>
      </c>
      <c r="G24" s="34">
        <f t="shared" si="1"/>
        <v>173.771145</v>
      </c>
      <c r="I24" s="8">
        <v>169.511145</v>
      </c>
      <c r="J24" s="8">
        <v>4.26</v>
      </c>
      <c r="K24" s="8">
        <v>173.771145</v>
      </c>
    </row>
    <row r="25" spans="1:11" ht="15.75">
      <c r="A25" s="24" t="s">
        <v>48</v>
      </c>
      <c r="B25" s="35">
        <v>116</v>
      </c>
      <c r="C25" s="26">
        <f t="shared" si="2"/>
        <v>730.0023692175906</v>
      </c>
      <c r="D25" s="32">
        <f t="shared" si="3"/>
        <v>45.681363124899526</v>
      </c>
      <c r="E25" s="33">
        <f t="shared" si="0"/>
        <v>93.88302487510049</v>
      </c>
      <c r="F25" s="21">
        <v>4.26</v>
      </c>
      <c r="G25" s="34">
        <f t="shared" si="1"/>
        <v>143.824388</v>
      </c>
      <c r="I25" s="8">
        <v>139.564388</v>
      </c>
      <c r="J25" s="8">
        <v>4.26</v>
      </c>
      <c r="K25" s="8">
        <v>143.824388</v>
      </c>
    </row>
    <row r="26" spans="1:11" ht="15.75">
      <c r="A26" s="24" t="s">
        <v>50</v>
      </c>
      <c r="B26" s="35">
        <v>116</v>
      </c>
      <c r="C26" s="26">
        <f t="shared" si="2"/>
        <v>982.0031978582957</v>
      </c>
      <c r="D26" s="32">
        <f t="shared" si="3"/>
        <v>45.681363124899526</v>
      </c>
      <c r="E26" s="33">
        <f t="shared" si="0"/>
        <v>126.29196087510047</v>
      </c>
      <c r="F26" s="21">
        <v>4.26</v>
      </c>
      <c r="G26" s="34">
        <f t="shared" si="1"/>
        <v>176.23332399999998</v>
      </c>
      <c r="I26" s="8">
        <v>171.973324</v>
      </c>
      <c r="J26" s="8">
        <v>4.26</v>
      </c>
      <c r="K26" s="8">
        <v>176.233324</v>
      </c>
    </row>
    <row r="27" spans="1:11" ht="15.75">
      <c r="A27" s="24" t="s">
        <v>52</v>
      </c>
      <c r="B27" s="35">
        <v>116</v>
      </c>
      <c r="C27" s="26">
        <f t="shared" si="2"/>
        <v>490.0135960207098</v>
      </c>
      <c r="D27" s="32">
        <f t="shared" si="3"/>
        <v>45.681363124899526</v>
      </c>
      <c r="E27" s="33">
        <f t="shared" si="0"/>
        <v>63.018916875100466</v>
      </c>
      <c r="F27" s="21">
        <v>4.26</v>
      </c>
      <c r="G27" s="34">
        <f t="shared" si="1"/>
        <v>112.96028</v>
      </c>
      <c r="I27" s="8">
        <v>108.70027999999999</v>
      </c>
      <c r="J27" s="8">
        <v>4.26</v>
      </c>
      <c r="K27" s="8">
        <v>112.96028000000001</v>
      </c>
    </row>
    <row r="28" spans="1:11" ht="15.75">
      <c r="A28" s="24" t="s">
        <v>54</v>
      </c>
      <c r="B28" s="35">
        <v>116</v>
      </c>
      <c r="C28" s="26">
        <f t="shared" si="2"/>
        <v>379.856234257565</v>
      </c>
      <c r="D28" s="32">
        <f t="shared" si="3"/>
        <v>45.681363124899526</v>
      </c>
      <c r="E28" s="33">
        <f t="shared" si="0"/>
        <v>48.85196787510048</v>
      </c>
      <c r="F28" s="21">
        <v>4.26</v>
      </c>
      <c r="G28" s="34">
        <f t="shared" si="1"/>
        <v>98.79333100000001</v>
      </c>
      <c r="I28" s="8">
        <v>94.533331</v>
      </c>
      <c r="J28" s="8">
        <v>4.26</v>
      </c>
      <c r="K28" s="8">
        <v>98.793331</v>
      </c>
    </row>
    <row r="29" spans="1:11" ht="15.75">
      <c r="A29" s="24" t="s">
        <v>56</v>
      </c>
      <c r="B29" s="35">
        <v>116</v>
      </c>
      <c r="C29" s="26">
        <f t="shared" si="2"/>
        <v>458.8564923019254</v>
      </c>
      <c r="D29" s="32">
        <f t="shared" si="3"/>
        <v>45.681363124899526</v>
      </c>
      <c r="E29" s="33">
        <f t="shared" si="0"/>
        <v>59.01191187510047</v>
      </c>
      <c r="F29" s="21">
        <v>4.26</v>
      </c>
      <c r="G29" s="34">
        <f t="shared" si="1"/>
        <v>108.953275</v>
      </c>
      <c r="I29" s="8">
        <v>104.693275</v>
      </c>
      <c r="J29" s="8">
        <v>4.26</v>
      </c>
      <c r="K29" s="8">
        <v>108.95327500000002</v>
      </c>
    </row>
    <row r="30" spans="1:11" ht="15.75">
      <c r="A30" s="24" t="s">
        <v>58</v>
      </c>
      <c r="B30" s="35">
        <v>116</v>
      </c>
      <c r="C30" s="26">
        <f t="shared" si="2"/>
        <v>592.0019283975879</v>
      </c>
      <c r="D30" s="32">
        <f t="shared" si="3"/>
        <v>45.681363124899526</v>
      </c>
      <c r="E30" s="33">
        <f t="shared" si="0"/>
        <v>76.13527587510046</v>
      </c>
      <c r="F30" s="21">
        <v>4.26</v>
      </c>
      <c r="G30" s="34">
        <f t="shared" si="1"/>
        <v>126.07663899999999</v>
      </c>
      <c r="I30" s="8">
        <v>121.816639</v>
      </c>
      <c r="J30" s="8">
        <v>4.26</v>
      </c>
      <c r="K30" s="8">
        <v>126.076639</v>
      </c>
    </row>
    <row r="31" spans="1:11" ht="15.75">
      <c r="A31" s="24" t="s">
        <v>60</v>
      </c>
      <c r="B31" s="35">
        <v>116</v>
      </c>
      <c r="C31" s="26">
        <f t="shared" si="2"/>
        <v>667.0021620574142</v>
      </c>
      <c r="D31" s="32">
        <f t="shared" si="3"/>
        <v>45.681363124899526</v>
      </c>
      <c r="E31" s="33">
        <f t="shared" si="0"/>
        <v>85.78079087510048</v>
      </c>
      <c r="F31" s="21">
        <v>4.26</v>
      </c>
      <c r="G31" s="34">
        <f t="shared" si="1"/>
        <v>135.722154</v>
      </c>
      <c r="I31" s="8">
        <v>131.462154</v>
      </c>
      <c r="J31" s="8">
        <v>4.26</v>
      </c>
      <c r="K31" s="8">
        <v>135.722154</v>
      </c>
    </row>
    <row r="32" spans="1:11" ht="15.75">
      <c r="A32" s="24" t="s">
        <v>62</v>
      </c>
      <c r="B32" s="35">
        <v>116</v>
      </c>
      <c r="C32" s="26">
        <f t="shared" si="2"/>
        <v>685.8572326884768</v>
      </c>
      <c r="D32" s="32">
        <f t="shared" si="3"/>
        <v>45.681363124899526</v>
      </c>
      <c r="E32" s="33">
        <f t="shared" si="0"/>
        <v>88.20567487510047</v>
      </c>
      <c r="F32" s="21">
        <v>4.26</v>
      </c>
      <c r="G32" s="34">
        <f t="shared" si="1"/>
        <v>138.14703799999998</v>
      </c>
      <c r="I32" s="8">
        <v>133.887038</v>
      </c>
      <c r="J32" s="8">
        <v>4.26</v>
      </c>
      <c r="K32" s="8">
        <v>138.147038</v>
      </c>
    </row>
    <row r="33" spans="1:11" ht="15.75">
      <c r="A33" s="24" t="s">
        <v>64</v>
      </c>
      <c r="B33" s="35">
        <v>116</v>
      </c>
      <c r="C33" s="26">
        <f t="shared" si="2"/>
        <v>1058.0034356703409</v>
      </c>
      <c r="D33" s="32">
        <f t="shared" si="3"/>
        <v>45.681363124899526</v>
      </c>
      <c r="E33" s="33">
        <f t="shared" si="0"/>
        <v>136.06608287510048</v>
      </c>
      <c r="F33" s="21">
        <v>4.26</v>
      </c>
      <c r="G33" s="34">
        <f t="shared" si="1"/>
        <v>186.007446</v>
      </c>
      <c r="I33" s="8">
        <v>181.747446</v>
      </c>
      <c r="J33" s="8">
        <v>4.26</v>
      </c>
      <c r="K33" s="8">
        <v>186.00744600000002</v>
      </c>
    </row>
    <row r="34" spans="1:11" ht="15.75">
      <c r="A34" s="24" t="s">
        <v>66</v>
      </c>
      <c r="B34" s="35">
        <v>116</v>
      </c>
      <c r="C34" s="26">
        <f t="shared" si="2"/>
        <v>888.0028853063113</v>
      </c>
      <c r="D34" s="32">
        <f t="shared" si="3"/>
        <v>45.681363124899526</v>
      </c>
      <c r="E34" s="33">
        <f t="shared" si="0"/>
        <v>114.20291287510048</v>
      </c>
      <c r="F34" s="21">
        <v>4.26</v>
      </c>
      <c r="G34" s="34">
        <f t="shared" si="1"/>
        <v>164.144276</v>
      </c>
      <c r="I34" s="8">
        <v>159.884276</v>
      </c>
      <c r="J34" s="8">
        <v>4.26</v>
      </c>
      <c r="K34" s="8">
        <v>164.144276</v>
      </c>
    </row>
    <row r="35" spans="1:11" ht="15.75">
      <c r="A35" s="24" t="s">
        <v>68</v>
      </c>
      <c r="B35" s="35">
        <v>116</v>
      </c>
      <c r="C35" s="26">
        <f t="shared" si="2"/>
        <v>734.0023858264659</v>
      </c>
      <c r="D35" s="32">
        <f t="shared" si="3"/>
        <v>45.681363124899526</v>
      </c>
      <c r="E35" s="33">
        <f t="shared" si="0"/>
        <v>94.39745287510047</v>
      </c>
      <c r="F35" s="21">
        <v>4.26</v>
      </c>
      <c r="G35" s="34">
        <f t="shared" si="1"/>
        <v>144.33881599999998</v>
      </c>
      <c r="I35" s="8">
        <v>140.078816</v>
      </c>
      <c r="J35" s="8">
        <v>4.26</v>
      </c>
      <c r="K35" s="8">
        <v>144.338816</v>
      </c>
    </row>
    <row r="36" spans="1:11" ht="15.75">
      <c r="A36" s="24" t="s">
        <v>70</v>
      </c>
      <c r="B36" s="35">
        <v>116</v>
      </c>
      <c r="C36" s="26">
        <f t="shared" si="2"/>
        <v>1242.0040363897754</v>
      </c>
      <c r="D36" s="32">
        <f t="shared" si="3"/>
        <v>45.681363124899526</v>
      </c>
      <c r="E36" s="33">
        <f t="shared" si="0"/>
        <v>159.72974987510048</v>
      </c>
      <c r="F36" s="21">
        <v>4.26</v>
      </c>
      <c r="G36" s="34">
        <f t="shared" si="1"/>
        <v>209.671113</v>
      </c>
      <c r="I36" s="8">
        <v>205.411113</v>
      </c>
      <c r="J36" s="8">
        <v>4.26</v>
      </c>
      <c r="K36" s="8">
        <v>209.67111300000002</v>
      </c>
    </row>
    <row r="37" spans="1:11" ht="15.75">
      <c r="A37" s="24" t="s">
        <v>72</v>
      </c>
      <c r="B37" s="35">
        <v>116</v>
      </c>
      <c r="C37" s="26">
        <f t="shared" si="2"/>
        <v>768.8574995660539</v>
      </c>
      <c r="D37" s="32">
        <f t="shared" si="3"/>
        <v>45.681363124899526</v>
      </c>
      <c r="E37" s="33">
        <f t="shared" si="0"/>
        <v>98.88004587510048</v>
      </c>
      <c r="F37" s="21">
        <v>4.26</v>
      </c>
      <c r="G37" s="34">
        <f t="shared" si="1"/>
        <v>148.821409</v>
      </c>
      <c r="I37" s="8">
        <v>144.561409</v>
      </c>
      <c r="J37" s="8">
        <v>4.26</v>
      </c>
      <c r="K37" s="8">
        <v>148.821409</v>
      </c>
    </row>
    <row r="38" spans="1:11" ht="15.75">
      <c r="A38" s="24" t="s">
        <v>74</v>
      </c>
      <c r="B38" s="35">
        <v>116</v>
      </c>
      <c r="C38" s="26">
        <f t="shared" si="2"/>
        <v>673.0021869707273</v>
      </c>
      <c r="D38" s="32">
        <f t="shared" si="3"/>
        <v>45.681363124899526</v>
      </c>
      <c r="E38" s="33">
        <f t="shared" si="0"/>
        <v>86.55243287510046</v>
      </c>
      <c r="F38" s="21">
        <v>4.26</v>
      </c>
      <c r="G38" s="34">
        <f t="shared" si="1"/>
        <v>136.49379599999997</v>
      </c>
      <c r="I38" s="8">
        <v>132.23379599999998</v>
      </c>
      <c r="J38" s="8">
        <v>4.26</v>
      </c>
      <c r="K38" s="8">
        <v>136.493796</v>
      </c>
    </row>
    <row r="39" spans="1:11" ht="15.75">
      <c r="A39" s="24" t="s">
        <v>76</v>
      </c>
      <c r="B39" s="35">
        <v>116</v>
      </c>
      <c r="C39" s="35">
        <f t="shared" si="2"/>
        <v>165.00053640741788</v>
      </c>
      <c r="D39" s="32">
        <f t="shared" si="3"/>
        <v>45.681363124899526</v>
      </c>
      <c r="E39" s="33">
        <f t="shared" si="0"/>
        <v>21.220135875100475</v>
      </c>
      <c r="F39" s="21">
        <v>4.26</v>
      </c>
      <c r="G39" s="34">
        <f t="shared" si="1"/>
        <v>71.161499</v>
      </c>
      <c r="I39" s="8">
        <v>66.901499</v>
      </c>
      <c r="J39" s="8">
        <v>4.26</v>
      </c>
      <c r="K39" s="8">
        <v>71.16149899999999</v>
      </c>
    </row>
    <row r="40" spans="1:11" ht="15.75">
      <c r="A40" s="24" t="s">
        <v>78</v>
      </c>
      <c r="B40" s="35">
        <v>116</v>
      </c>
      <c r="C40" s="35">
        <f t="shared" si="2"/>
        <v>814.0026480230453</v>
      </c>
      <c r="D40" s="32">
        <f t="shared" si="3"/>
        <v>45.681363124899526</v>
      </c>
      <c r="E40" s="33">
        <f t="shared" si="0"/>
        <v>104.68600387510048</v>
      </c>
      <c r="F40" s="21">
        <v>4.26</v>
      </c>
      <c r="G40" s="34">
        <f t="shared" si="1"/>
        <v>154.627367</v>
      </c>
      <c r="I40" s="8">
        <v>150.367367</v>
      </c>
      <c r="J40" s="8">
        <v>4.26</v>
      </c>
      <c r="K40" s="8">
        <v>154.627367</v>
      </c>
    </row>
    <row r="41" spans="1:11" ht="15.75">
      <c r="A41" s="24" t="s">
        <v>80</v>
      </c>
      <c r="B41" s="35">
        <v>116</v>
      </c>
      <c r="C41" s="35">
        <f t="shared" si="2"/>
        <v>1105.858595613115</v>
      </c>
      <c r="D41" s="32">
        <f t="shared" si="3"/>
        <v>45.681363124899526</v>
      </c>
      <c r="E41" s="33">
        <f t="shared" si="0"/>
        <v>142.22056587510048</v>
      </c>
      <c r="F41" s="21">
        <v>4.26</v>
      </c>
      <c r="G41" s="34">
        <f t="shared" si="1"/>
        <v>192.161929</v>
      </c>
      <c r="I41" s="8">
        <v>187.901929</v>
      </c>
      <c r="J41" s="8">
        <v>4.26</v>
      </c>
      <c r="K41" s="8">
        <v>192.161929</v>
      </c>
    </row>
    <row r="42" spans="1:11" ht="15.75">
      <c r="A42" s="24" t="s">
        <v>82</v>
      </c>
      <c r="B42" s="35">
        <v>116</v>
      </c>
      <c r="C42" s="35">
        <f t="shared" si="2"/>
        <v>807.0026189575133</v>
      </c>
      <c r="D42" s="32">
        <f t="shared" si="3"/>
        <v>45.681363124899526</v>
      </c>
      <c r="E42" s="33">
        <f t="shared" si="0"/>
        <v>103.78575487510048</v>
      </c>
      <c r="F42" s="21">
        <v>4.26</v>
      </c>
      <c r="G42" s="34">
        <f t="shared" si="1"/>
        <v>153.727118</v>
      </c>
      <c r="I42" s="8">
        <v>149.467118</v>
      </c>
      <c r="J42" s="8">
        <v>4.26</v>
      </c>
      <c r="K42" s="8">
        <v>153.727118</v>
      </c>
    </row>
    <row r="43" spans="1:11" ht="16.5" thickBot="1">
      <c r="A43" s="36" t="s">
        <v>84</v>
      </c>
      <c r="B43" s="37">
        <v>116</v>
      </c>
      <c r="C43" s="37">
        <f t="shared" si="2"/>
        <v>850.0027664002887</v>
      </c>
      <c r="D43" s="38">
        <f t="shared" si="3"/>
        <v>45.681363124899526</v>
      </c>
      <c r="E43" s="39">
        <f t="shared" si="0"/>
        <v>109.31585187510046</v>
      </c>
      <c r="F43" s="40">
        <v>4.26</v>
      </c>
      <c r="G43" s="41">
        <f t="shared" si="1"/>
        <v>159.25721499999997</v>
      </c>
      <c r="I43" s="8">
        <v>154.99721499999998</v>
      </c>
      <c r="J43" s="8">
        <v>4.26</v>
      </c>
      <c r="K43" s="8">
        <v>159.257215</v>
      </c>
    </row>
    <row r="44" spans="1:11" ht="16.5" thickBot="1">
      <c r="A44" s="137" t="s">
        <v>643</v>
      </c>
      <c r="B44" s="137"/>
      <c r="C44" s="96">
        <f>SUM(C4:C43)</f>
        <v>29400.14157802531</v>
      </c>
      <c r="D44" s="43">
        <f>SUM(D4:D43)</f>
        <v>1811.5023308149805</v>
      </c>
      <c r="E44" s="43">
        <f>SUM(E4:E43)</f>
        <v>3781.048308185019</v>
      </c>
      <c r="F44" s="43">
        <f>SUM(F4:F43)</f>
        <v>170.39999999999998</v>
      </c>
      <c r="G44" s="44">
        <f>SUM(G4:G43)</f>
        <v>5762.950638999999</v>
      </c>
      <c r="I44" s="94">
        <f>SUM(I4:I43)</f>
        <v>5592.550639</v>
      </c>
      <c r="J44" s="94">
        <f>SUM(J4:J43)</f>
        <v>170.39999999999998</v>
      </c>
      <c r="K44" s="94">
        <f>SUM(K4:K43)</f>
        <v>5762.950639</v>
      </c>
    </row>
    <row r="45" spans="1:7" ht="5.25" customHeight="1" thickBot="1">
      <c r="A45" s="81"/>
      <c r="B45" s="59"/>
      <c r="C45" s="81"/>
      <c r="D45" s="61"/>
      <c r="E45" s="61"/>
      <c r="F45" s="61"/>
      <c r="G45" s="62"/>
    </row>
    <row r="46" spans="4:7" ht="15">
      <c r="D46" s="138" t="s">
        <v>644</v>
      </c>
      <c r="E46" s="140" t="s">
        <v>663</v>
      </c>
      <c r="F46" s="142" t="s">
        <v>646</v>
      </c>
      <c r="G46" s="50"/>
    </row>
    <row r="47" spans="4:7" ht="15.75" thickBot="1">
      <c r="D47" s="139"/>
      <c r="E47" s="141"/>
      <c r="F47" s="143"/>
      <c r="G47" s="50"/>
    </row>
    <row r="48" spans="1:7" ht="15.75">
      <c r="A48" s="144" t="s">
        <v>647</v>
      </c>
      <c r="B48" s="145"/>
      <c r="C48" s="145"/>
      <c r="D48" s="51">
        <f>SUM(G4:G5)</f>
        <v>199.558939</v>
      </c>
      <c r="E48" s="52">
        <v>2</v>
      </c>
      <c r="F48" s="51">
        <f>D48/E48</f>
        <v>99.7794695</v>
      </c>
      <c r="G48" s="4"/>
    </row>
    <row r="49" spans="1:7" ht="15.75">
      <c r="A49" s="131" t="s">
        <v>648</v>
      </c>
      <c r="B49" s="132"/>
      <c r="C49" s="132"/>
      <c r="D49" s="53">
        <f>G97-D103-D101</f>
        <v>10983.264353999997</v>
      </c>
      <c r="E49" s="54">
        <v>74</v>
      </c>
      <c r="F49" s="53">
        <f>D49/E49</f>
        <v>148.42249127027023</v>
      </c>
      <c r="G49" s="4"/>
    </row>
    <row r="50" spans="1:7" ht="16.5" thickBot="1">
      <c r="A50" s="133" t="s">
        <v>649</v>
      </c>
      <c r="B50" s="134"/>
      <c r="C50" s="134"/>
      <c r="D50" s="55">
        <f>SUM(G92:G95)</f>
        <v>1394.043625</v>
      </c>
      <c r="E50" s="56">
        <v>4</v>
      </c>
      <c r="F50" s="55">
        <f>D50/E50</f>
        <v>348.51090625</v>
      </c>
      <c r="G50" s="4"/>
    </row>
    <row r="51" spans="2:7" ht="16.5" thickBot="1">
      <c r="B51" s="149"/>
      <c r="C51" s="150"/>
      <c r="D51" s="57">
        <f>SUM(D48:D50)</f>
        <v>12576.866917999998</v>
      </c>
      <c r="E51" s="57">
        <f>SUM(E48:E50)</f>
        <v>80</v>
      </c>
      <c r="F51" s="55">
        <f>D51/E51</f>
        <v>157.21083647499998</v>
      </c>
      <c r="G51" s="90"/>
    </row>
    <row r="52" spans="2:11" ht="2.25" customHeight="1" thickBot="1">
      <c r="B52" s="97"/>
      <c r="C52" s="97"/>
      <c r="D52" s="82"/>
      <c r="E52" s="82"/>
      <c r="F52" s="82"/>
      <c r="H52" s="23"/>
      <c r="I52" s="23"/>
      <c r="J52" s="23"/>
      <c r="K52" s="23"/>
    </row>
    <row r="53" spans="1:10" ht="33.75" customHeight="1" thickBot="1">
      <c r="A53" s="173" t="s">
        <v>675</v>
      </c>
      <c r="B53" s="174"/>
      <c r="C53" s="174"/>
      <c r="D53" s="174"/>
      <c r="E53" s="174"/>
      <c r="F53" s="174"/>
      <c r="G53" s="175"/>
      <c r="J53" s="2"/>
    </row>
    <row r="54" spans="1:11" ht="23.25" customHeight="1" thickBot="1">
      <c r="A54" s="154" t="s">
        <v>652</v>
      </c>
      <c r="B54" s="13" t="s">
        <v>636</v>
      </c>
      <c r="C54" s="155" t="s">
        <v>637</v>
      </c>
      <c r="D54" s="14" t="s">
        <v>638</v>
      </c>
      <c r="E54" s="15" t="s">
        <v>639</v>
      </c>
      <c r="F54" s="161" t="s">
        <v>670</v>
      </c>
      <c r="G54" s="161" t="s">
        <v>651</v>
      </c>
      <c r="H54" s="16"/>
      <c r="I54" s="157" t="s">
        <v>2</v>
      </c>
      <c r="J54" s="157" t="s">
        <v>3</v>
      </c>
      <c r="K54" s="157" t="s">
        <v>4</v>
      </c>
    </row>
    <row r="55" spans="1:11" ht="23.25" customHeight="1" thickBot="1">
      <c r="A55" s="154"/>
      <c r="B55" s="17" t="s">
        <v>640</v>
      </c>
      <c r="C55" s="156"/>
      <c r="D55" s="18" t="s">
        <v>641</v>
      </c>
      <c r="E55" s="19" t="s">
        <v>642</v>
      </c>
      <c r="F55" s="162"/>
      <c r="G55" s="163"/>
      <c r="H55" s="16"/>
      <c r="I55" s="158"/>
      <c r="J55" s="158"/>
      <c r="K55" s="158"/>
    </row>
    <row r="56" spans="1:11" ht="15" customHeight="1">
      <c r="A56" s="24">
        <v>41</v>
      </c>
      <c r="B56" s="35">
        <v>116</v>
      </c>
      <c r="C56" s="26">
        <f aca="true" t="shared" si="4" ref="C56:C95">E56*7.77565880721</f>
        <v>348.87313423156826</v>
      </c>
      <c r="D56" s="32">
        <f>B56*81662/62210*30/100</f>
        <v>45.681363124899526</v>
      </c>
      <c r="E56" s="33">
        <f>I56-D56</f>
        <v>44.867340875100474</v>
      </c>
      <c r="F56" s="21">
        <v>4.26</v>
      </c>
      <c r="G56" s="34">
        <f aca="true" t="shared" si="5" ref="G56:G95">D56+E56+F56</f>
        <v>94.808704</v>
      </c>
      <c r="I56" s="8">
        <v>90.548704</v>
      </c>
      <c r="J56" s="8">
        <v>4.26</v>
      </c>
      <c r="K56" s="8">
        <v>94.808704</v>
      </c>
    </row>
    <row r="57" spans="1:11" ht="15" customHeight="1">
      <c r="A57" s="69">
        <v>42</v>
      </c>
      <c r="B57" s="35">
        <v>116</v>
      </c>
      <c r="C57" s="26">
        <f t="shared" si="4"/>
        <v>858.8577877335042</v>
      </c>
      <c r="D57" s="32">
        <f>B57*81662/62210*30/100</f>
        <v>45.681363124899526</v>
      </c>
      <c r="E57" s="33">
        <f aca="true" t="shared" si="6" ref="E57:E95">I57-D57</f>
        <v>110.45466487510049</v>
      </c>
      <c r="F57" s="21">
        <v>4.26</v>
      </c>
      <c r="G57" s="34">
        <f t="shared" si="5"/>
        <v>160.396028</v>
      </c>
      <c r="I57" s="8">
        <v>156.136028</v>
      </c>
      <c r="J57" s="8">
        <v>4.26</v>
      </c>
      <c r="K57" s="8">
        <v>160.396028</v>
      </c>
    </row>
    <row r="58" spans="1:11" ht="15" customHeight="1">
      <c r="A58" s="24">
        <v>43</v>
      </c>
      <c r="B58" s="35">
        <v>116</v>
      </c>
      <c r="C58" s="26">
        <f t="shared" si="4"/>
        <v>1129.0036682726095</v>
      </c>
      <c r="D58" s="32">
        <f>B58*81662/62210*30/100</f>
        <v>45.681363124899526</v>
      </c>
      <c r="E58" s="33">
        <f t="shared" si="6"/>
        <v>145.1971718751005</v>
      </c>
      <c r="F58" s="21">
        <v>4.26</v>
      </c>
      <c r="G58" s="34">
        <f t="shared" si="5"/>
        <v>195.13853500000002</v>
      </c>
      <c r="I58" s="8">
        <v>190.87853500000003</v>
      </c>
      <c r="J58" s="8">
        <v>4.26</v>
      </c>
      <c r="K58" s="8">
        <v>195.138535</v>
      </c>
    </row>
    <row r="59" spans="1:11" ht="15" customHeight="1">
      <c r="A59" s="69">
        <v>44</v>
      </c>
      <c r="B59" s="35">
        <v>116</v>
      </c>
      <c r="C59" s="26">
        <f t="shared" si="4"/>
        <v>900.8079257622718</v>
      </c>
      <c r="D59" s="32">
        <f aca="true" t="shared" si="7" ref="D59:D95">B59*81662/62210*30/100</f>
        <v>45.681363124899526</v>
      </c>
      <c r="E59" s="33">
        <f t="shared" si="6"/>
        <v>115.8497238751005</v>
      </c>
      <c r="F59" s="21">
        <v>4.26</v>
      </c>
      <c r="G59" s="34">
        <f t="shared" si="5"/>
        <v>165.791087</v>
      </c>
      <c r="I59" s="8">
        <v>161.531087</v>
      </c>
      <c r="J59" s="8">
        <v>4.26</v>
      </c>
      <c r="K59" s="8">
        <v>165.791087</v>
      </c>
    </row>
    <row r="60" spans="1:11" ht="15" customHeight="1">
      <c r="A60" s="24">
        <v>45</v>
      </c>
      <c r="B60" s="35">
        <v>116</v>
      </c>
      <c r="C60" s="26">
        <f t="shared" si="4"/>
        <v>872.8078328271201</v>
      </c>
      <c r="D60" s="32">
        <f t="shared" si="7"/>
        <v>45.681363124899526</v>
      </c>
      <c r="E60" s="33">
        <f t="shared" si="6"/>
        <v>112.24873087510048</v>
      </c>
      <c r="F60" s="21">
        <v>4.26</v>
      </c>
      <c r="G60" s="34">
        <f t="shared" si="5"/>
        <v>162.190094</v>
      </c>
      <c r="I60" s="8">
        <v>157.930094</v>
      </c>
      <c r="J60" s="8">
        <v>4.26</v>
      </c>
      <c r="K60" s="8">
        <v>162.190094</v>
      </c>
    </row>
    <row r="61" spans="1:11" ht="15" customHeight="1">
      <c r="A61" s="69">
        <v>46</v>
      </c>
      <c r="B61" s="35">
        <v>116</v>
      </c>
      <c r="C61" s="26">
        <f t="shared" si="4"/>
        <v>829.8577061974513</v>
      </c>
      <c r="D61" s="32">
        <f t="shared" si="7"/>
        <v>45.681363124899526</v>
      </c>
      <c r="E61" s="33">
        <f t="shared" si="6"/>
        <v>106.72506687510048</v>
      </c>
      <c r="F61" s="21">
        <v>4.26</v>
      </c>
      <c r="G61" s="34">
        <f t="shared" si="5"/>
        <v>156.66643</v>
      </c>
      <c r="I61" s="8">
        <v>152.40643</v>
      </c>
      <c r="J61" s="8">
        <v>4.26</v>
      </c>
      <c r="K61" s="8">
        <v>156.66643</v>
      </c>
    </row>
    <row r="62" spans="1:11" ht="15" customHeight="1">
      <c r="A62" s="24">
        <v>47</v>
      </c>
      <c r="B62" s="35">
        <v>116</v>
      </c>
      <c r="C62" s="26">
        <f t="shared" si="4"/>
        <v>1160.0037658887584</v>
      </c>
      <c r="D62" s="32">
        <f t="shared" si="7"/>
        <v>45.681363124899526</v>
      </c>
      <c r="E62" s="33">
        <f t="shared" si="6"/>
        <v>149.18398487510046</v>
      </c>
      <c r="F62" s="21">
        <v>4.26</v>
      </c>
      <c r="G62" s="34">
        <f t="shared" si="5"/>
        <v>199.12534799999997</v>
      </c>
      <c r="I62" s="8">
        <v>194.86534799999998</v>
      </c>
      <c r="J62" s="8">
        <v>4.26</v>
      </c>
      <c r="K62" s="8">
        <v>199.12534800000003</v>
      </c>
    </row>
    <row r="63" spans="1:11" ht="15" customHeight="1">
      <c r="A63" s="69">
        <v>48</v>
      </c>
      <c r="B63" s="35">
        <v>116</v>
      </c>
      <c r="C63" s="26">
        <f t="shared" si="4"/>
        <v>623.0020260137373</v>
      </c>
      <c r="D63" s="32">
        <f t="shared" si="7"/>
        <v>45.681363124899526</v>
      </c>
      <c r="E63" s="33">
        <f t="shared" si="6"/>
        <v>80.12208887510047</v>
      </c>
      <c r="F63" s="21">
        <v>4.26</v>
      </c>
      <c r="G63" s="34">
        <f t="shared" si="5"/>
        <v>130.06345199999998</v>
      </c>
      <c r="I63" s="8">
        <v>125.80345200000001</v>
      </c>
      <c r="J63" s="8">
        <v>4.26</v>
      </c>
      <c r="K63" s="8">
        <v>130.06345199999998</v>
      </c>
    </row>
    <row r="64" spans="1:11" ht="15" customHeight="1">
      <c r="A64" s="24">
        <v>49</v>
      </c>
      <c r="B64" s="35">
        <v>116</v>
      </c>
      <c r="C64" s="26">
        <f t="shared" si="4"/>
        <v>111.00035884155248</v>
      </c>
      <c r="D64" s="32">
        <f t="shared" si="7"/>
        <v>45.681363124899526</v>
      </c>
      <c r="E64" s="33">
        <f t="shared" si="6"/>
        <v>14.275363875100474</v>
      </c>
      <c r="F64" s="21">
        <v>4.26</v>
      </c>
      <c r="G64" s="34">
        <f t="shared" si="5"/>
        <v>64.216727</v>
      </c>
      <c r="I64" s="8">
        <v>59.956727</v>
      </c>
      <c r="J64" s="8">
        <v>4.26</v>
      </c>
      <c r="K64" s="8">
        <v>64.21672699999999</v>
      </c>
    </row>
    <row r="65" spans="1:11" ht="15" customHeight="1">
      <c r="A65" s="69">
        <v>50</v>
      </c>
      <c r="B65" s="35">
        <v>116</v>
      </c>
      <c r="C65" s="26">
        <f t="shared" si="4"/>
        <v>412.856340178152</v>
      </c>
      <c r="D65" s="32">
        <f t="shared" si="7"/>
        <v>45.681363124899526</v>
      </c>
      <c r="E65" s="33">
        <f t="shared" si="6"/>
        <v>53.095994875100466</v>
      </c>
      <c r="F65" s="21">
        <v>4.26</v>
      </c>
      <c r="G65" s="34">
        <f t="shared" si="5"/>
        <v>103.037358</v>
      </c>
      <c r="I65" s="8">
        <v>98.77735799999999</v>
      </c>
      <c r="J65" s="8">
        <v>4.26</v>
      </c>
      <c r="K65" s="8">
        <v>103.03735800000001</v>
      </c>
    </row>
    <row r="66" spans="1:11" ht="15" customHeight="1">
      <c r="A66" s="24">
        <v>51</v>
      </c>
      <c r="B66" s="35">
        <v>116</v>
      </c>
      <c r="C66" s="26">
        <f t="shared" si="4"/>
        <v>841.0027445816368</v>
      </c>
      <c r="D66" s="32">
        <f t="shared" si="7"/>
        <v>45.681363124899526</v>
      </c>
      <c r="E66" s="33">
        <f t="shared" si="6"/>
        <v>108.15839087510048</v>
      </c>
      <c r="F66" s="21">
        <v>4.26</v>
      </c>
      <c r="G66" s="34">
        <f t="shared" si="5"/>
        <v>158.099754</v>
      </c>
      <c r="I66" s="8">
        <v>153.839754</v>
      </c>
      <c r="J66" s="8">
        <v>4.26</v>
      </c>
      <c r="K66" s="8">
        <v>158.099754</v>
      </c>
    </row>
    <row r="67" spans="1:11" ht="15" customHeight="1">
      <c r="A67" s="69">
        <v>52</v>
      </c>
      <c r="B67" s="35">
        <v>116</v>
      </c>
      <c r="C67" s="26">
        <f t="shared" si="4"/>
        <v>1120.003646453957</v>
      </c>
      <c r="D67" s="32">
        <f t="shared" si="7"/>
        <v>45.681363124899526</v>
      </c>
      <c r="E67" s="33">
        <f t="shared" si="6"/>
        <v>144.03971087510047</v>
      </c>
      <c r="F67" s="21">
        <v>4.26</v>
      </c>
      <c r="G67" s="34">
        <f t="shared" si="5"/>
        <v>193.98107399999998</v>
      </c>
      <c r="I67" s="8">
        <v>189.721074</v>
      </c>
      <c r="J67" s="8">
        <v>4.26</v>
      </c>
      <c r="K67" s="8">
        <v>193.98107399999998</v>
      </c>
    </row>
    <row r="68" spans="1:11" ht="15" customHeight="1">
      <c r="A68" s="24">
        <v>53</v>
      </c>
      <c r="B68" s="35">
        <v>116</v>
      </c>
      <c r="C68" s="26">
        <f t="shared" si="4"/>
        <v>952.9670916949892</v>
      </c>
      <c r="D68" s="32">
        <f t="shared" si="7"/>
        <v>45.681363124899526</v>
      </c>
      <c r="E68" s="33">
        <f t="shared" si="6"/>
        <v>122.55772987510048</v>
      </c>
      <c r="F68" s="21">
        <v>4.26</v>
      </c>
      <c r="G68" s="34">
        <f t="shared" si="5"/>
        <v>172.499093</v>
      </c>
      <c r="I68" s="8">
        <v>168.239093</v>
      </c>
      <c r="J68" s="8">
        <v>4.26</v>
      </c>
      <c r="K68" s="8">
        <v>172.49909300000004</v>
      </c>
    </row>
    <row r="69" spans="1:11" ht="15" customHeight="1">
      <c r="A69" s="69">
        <v>54</v>
      </c>
      <c r="B69" s="35">
        <v>116</v>
      </c>
      <c r="C69" s="26">
        <f t="shared" si="4"/>
        <v>648.8571101590144</v>
      </c>
      <c r="D69" s="32">
        <f t="shared" si="7"/>
        <v>45.681363124899526</v>
      </c>
      <c r="E69" s="33">
        <f t="shared" si="6"/>
        <v>83.44721987510047</v>
      </c>
      <c r="F69" s="21">
        <v>4.26</v>
      </c>
      <c r="G69" s="34">
        <f t="shared" si="5"/>
        <v>133.38858299999998</v>
      </c>
      <c r="I69" s="8">
        <v>129.128583</v>
      </c>
      <c r="J69" s="8">
        <v>4.26</v>
      </c>
      <c r="K69" s="8">
        <v>133.38858299999998</v>
      </c>
    </row>
    <row r="70" spans="1:11" ht="15" customHeight="1">
      <c r="A70" s="24">
        <v>55</v>
      </c>
      <c r="B70" s="35">
        <v>116</v>
      </c>
      <c r="C70" s="26">
        <f t="shared" si="4"/>
        <v>1011.0032871700076</v>
      </c>
      <c r="D70" s="32">
        <f t="shared" si="7"/>
        <v>45.681363124899526</v>
      </c>
      <c r="E70" s="33">
        <f t="shared" si="6"/>
        <v>130.0215598751005</v>
      </c>
      <c r="F70" s="21">
        <v>4.26</v>
      </c>
      <c r="G70" s="34">
        <f t="shared" si="5"/>
        <v>179.96292300000002</v>
      </c>
      <c r="I70" s="8">
        <v>175.70292300000003</v>
      </c>
      <c r="J70" s="8">
        <v>4.26</v>
      </c>
      <c r="K70" s="8">
        <v>179.962923</v>
      </c>
    </row>
    <row r="71" spans="1:11" ht="15" customHeight="1">
      <c r="A71" s="69">
        <v>56</v>
      </c>
      <c r="B71" s="35">
        <v>116</v>
      </c>
      <c r="C71" s="26">
        <f t="shared" si="4"/>
        <v>394.0012773227482</v>
      </c>
      <c r="D71" s="32">
        <f t="shared" si="7"/>
        <v>45.681363124899526</v>
      </c>
      <c r="E71" s="33">
        <f t="shared" si="6"/>
        <v>50.67111187510047</v>
      </c>
      <c r="F71" s="21">
        <v>4.26</v>
      </c>
      <c r="G71" s="34">
        <f t="shared" si="5"/>
        <v>100.612475</v>
      </c>
      <c r="I71" s="8">
        <v>96.352475</v>
      </c>
      <c r="J71" s="8">
        <v>4.26</v>
      </c>
      <c r="K71" s="8">
        <v>100.612475</v>
      </c>
    </row>
    <row r="72" spans="1:11" ht="15" customHeight="1">
      <c r="A72" s="24">
        <v>57</v>
      </c>
      <c r="B72" s="35">
        <v>116</v>
      </c>
      <c r="C72" s="26">
        <f t="shared" si="4"/>
        <v>574.806875389618</v>
      </c>
      <c r="D72" s="32">
        <f t="shared" si="7"/>
        <v>45.681363124899526</v>
      </c>
      <c r="E72" s="33">
        <f t="shared" si="6"/>
        <v>73.92388087510048</v>
      </c>
      <c r="F72" s="21">
        <v>4.26</v>
      </c>
      <c r="G72" s="34">
        <f t="shared" si="5"/>
        <v>123.865244</v>
      </c>
      <c r="I72" s="8">
        <v>119.605244</v>
      </c>
      <c r="J72" s="8">
        <v>4.26</v>
      </c>
      <c r="K72" s="8">
        <v>123.865244</v>
      </c>
    </row>
    <row r="73" spans="1:11" ht="15" customHeight="1">
      <c r="A73" s="69">
        <v>58</v>
      </c>
      <c r="B73" s="35">
        <v>116</v>
      </c>
      <c r="C73" s="26">
        <f t="shared" si="4"/>
        <v>815.8576480663872</v>
      </c>
      <c r="D73" s="32">
        <f t="shared" si="7"/>
        <v>45.681363124899526</v>
      </c>
      <c r="E73" s="33">
        <f t="shared" si="6"/>
        <v>104.92456887510048</v>
      </c>
      <c r="F73" s="21">
        <v>4.26</v>
      </c>
      <c r="G73" s="34">
        <f t="shared" si="5"/>
        <v>154.865932</v>
      </c>
      <c r="I73" s="8">
        <v>150.605932</v>
      </c>
      <c r="J73" s="8">
        <v>4.26</v>
      </c>
      <c r="K73" s="8">
        <v>154.865932</v>
      </c>
    </row>
    <row r="74" spans="1:11" ht="15" customHeight="1">
      <c r="A74" s="24">
        <v>59</v>
      </c>
      <c r="B74" s="35">
        <v>116</v>
      </c>
      <c r="C74" s="26">
        <f t="shared" si="4"/>
        <v>752.0024372394289</v>
      </c>
      <c r="D74" s="32">
        <f t="shared" si="7"/>
        <v>45.681363124899526</v>
      </c>
      <c r="E74" s="33">
        <f t="shared" si="6"/>
        <v>96.71237587510046</v>
      </c>
      <c r="F74" s="21">
        <v>4.26</v>
      </c>
      <c r="G74" s="34">
        <f t="shared" si="5"/>
        <v>146.65373899999997</v>
      </c>
      <c r="I74" s="8">
        <v>142.39373899999998</v>
      </c>
      <c r="J74" s="8">
        <v>4.26</v>
      </c>
      <c r="K74" s="8">
        <v>146.653739</v>
      </c>
    </row>
    <row r="75" spans="1:11" ht="15" customHeight="1">
      <c r="A75" s="69">
        <v>60</v>
      </c>
      <c r="B75" s="35">
        <v>116</v>
      </c>
      <c r="C75" s="26">
        <f t="shared" si="4"/>
        <v>1586.4501546802464</v>
      </c>
      <c r="D75" s="32">
        <f t="shared" si="7"/>
        <v>45.681363124899526</v>
      </c>
      <c r="E75" s="33">
        <f t="shared" si="6"/>
        <v>204.0277478751005</v>
      </c>
      <c r="F75" s="21">
        <v>4.26</v>
      </c>
      <c r="G75" s="34">
        <f t="shared" si="5"/>
        <v>253.969111</v>
      </c>
      <c r="I75" s="8">
        <v>249.709111</v>
      </c>
      <c r="J75" s="8">
        <v>4.26</v>
      </c>
      <c r="K75" s="8">
        <v>253.96911100000003</v>
      </c>
    </row>
    <row r="76" spans="1:11" ht="15" customHeight="1">
      <c r="A76" s="24">
        <v>61</v>
      </c>
      <c r="B76" s="35">
        <v>116</v>
      </c>
      <c r="C76" s="26">
        <f t="shared" si="4"/>
        <v>546.8067746788074</v>
      </c>
      <c r="D76" s="32">
        <f t="shared" si="7"/>
        <v>45.681363124899526</v>
      </c>
      <c r="E76" s="33">
        <f t="shared" si="6"/>
        <v>70.32288687510047</v>
      </c>
      <c r="F76" s="21">
        <v>4.26</v>
      </c>
      <c r="G76" s="34">
        <f t="shared" si="5"/>
        <v>120.26424999999999</v>
      </c>
      <c r="I76" s="8">
        <v>116.00425</v>
      </c>
      <c r="J76" s="8">
        <v>4.26</v>
      </c>
      <c r="K76" s="8">
        <v>120.26425000000002</v>
      </c>
    </row>
    <row r="77" spans="1:11" ht="15" customHeight="1">
      <c r="A77" s="69">
        <v>62</v>
      </c>
      <c r="B77" s="35">
        <v>116</v>
      </c>
      <c r="C77" s="26">
        <f t="shared" si="4"/>
        <v>1240.8090342659893</v>
      </c>
      <c r="D77" s="32">
        <f t="shared" si="7"/>
        <v>45.681363124899526</v>
      </c>
      <c r="E77" s="33">
        <f t="shared" si="6"/>
        <v>159.57606487510049</v>
      </c>
      <c r="F77" s="21">
        <v>4.26</v>
      </c>
      <c r="G77" s="34">
        <f t="shared" si="5"/>
        <v>209.517428</v>
      </c>
      <c r="I77" s="8">
        <v>205.257428</v>
      </c>
      <c r="J77" s="8">
        <v>4.26</v>
      </c>
      <c r="K77" s="8">
        <v>209.517428</v>
      </c>
    </row>
    <row r="78" spans="1:11" ht="15" customHeight="1">
      <c r="A78" s="24">
        <v>63</v>
      </c>
      <c r="B78" s="35">
        <v>116</v>
      </c>
      <c r="C78" s="26">
        <f t="shared" si="4"/>
        <v>536.001742527285</v>
      </c>
      <c r="D78" s="32">
        <f t="shared" si="7"/>
        <v>45.681363124899526</v>
      </c>
      <c r="E78" s="33">
        <f t="shared" si="6"/>
        <v>68.93328987510048</v>
      </c>
      <c r="F78" s="21">
        <v>4.26</v>
      </c>
      <c r="G78" s="34">
        <f t="shared" si="5"/>
        <v>118.87465300000001</v>
      </c>
      <c r="I78" s="8">
        <v>114.614653</v>
      </c>
      <c r="J78" s="8">
        <v>4.26</v>
      </c>
      <c r="K78" s="8">
        <v>118.874653</v>
      </c>
    </row>
    <row r="79" spans="1:11" ht="15" customHeight="1">
      <c r="A79" s="69">
        <v>64</v>
      </c>
      <c r="B79" s="35">
        <v>116</v>
      </c>
      <c r="C79" s="26">
        <f t="shared" si="4"/>
        <v>95.00030795736845</v>
      </c>
      <c r="D79" s="32">
        <f t="shared" si="7"/>
        <v>45.681363124899526</v>
      </c>
      <c r="E79" s="33">
        <f t="shared" si="6"/>
        <v>12.217653875100481</v>
      </c>
      <c r="F79" s="21">
        <v>4.26</v>
      </c>
      <c r="G79" s="34">
        <f t="shared" si="5"/>
        <v>62.159017000000006</v>
      </c>
      <c r="I79" s="8">
        <v>57.89901700000001</v>
      </c>
      <c r="J79" s="8">
        <v>4.26</v>
      </c>
      <c r="K79" s="8">
        <v>62.159017</v>
      </c>
    </row>
    <row r="80" spans="1:11" ht="15" customHeight="1">
      <c r="A80" s="24">
        <v>65</v>
      </c>
      <c r="B80" s="35">
        <v>116</v>
      </c>
      <c r="C80" s="26">
        <f t="shared" si="4"/>
        <v>1101.0035831131163</v>
      </c>
      <c r="D80" s="32">
        <f t="shared" si="7"/>
        <v>45.681363124899526</v>
      </c>
      <c r="E80" s="33">
        <f t="shared" si="6"/>
        <v>141.59617987510046</v>
      </c>
      <c r="F80" s="21">
        <v>4.26</v>
      </c>
      <c r="G80" s="34">
        <f t="shared" si="5"/>
        <v>191.53754299999997</v>
      </c>
      <c r="I80" s="8">
        <v>187.27754299999998</v>
      </c>
      <c r="J80" s="8">
        <v>4.26</v>
      </c>
      <c r="K80" s="8">
        <v>191.537543</v>
      </c>
    </row>
    <row r="81" spans="1:11" ht="15" customHeight="1">
      <c r="A81" s="69">
        <v>66</v>
      </c>
      <c r="B81" s="35">
        <v>116</v>
      </c>
      <c r="C81" s="26">
        <f t="shared" si="4"/>
        <v>249.80580584220655</v>
      </c>
      <c r="D81" s="32">
        <f t="shared" si="7"/>
        <v>45.681363124899526</v>
      </c>
      <c r="E81" s="33">
        <f t="shared" si="6"/>
        <v>32.12664187510047</v>
      </c>
      <c r="F81" s="21">
        <v>4.26</v>
      </c>
      <c r="G81" s="34">
        <f t="shared" si="5"/>
        <v>82.068005</v>
      </c>
      <c r="I81" s="8">
        <v>77.808005</v>
      </c>
      <c r="J81" s="8">
        <v>4.26</v>
      </c>
      <c r="K81" s="8">
        <v>82.068005</v>
      </c>
    </row>
    <row r="82" spans="1:11" ht="15" customHeight="1">
      <c r="A82" s="24">
        <v>67</v>
      </c>
      <c r="B82" s="35">
        <v>116</v>
      </c>
      <c r="C82" s="26">
        <f t="shared" si="4"/>
        <v>1667.005412299849</v>
      </c>
      <c r="D82" s="32">
        <f t="shared" si="7"/>
        <v>45.681363124899526</v>
      </c>
      <c r="E82" s="33">
        <f t="shared" si="6"/>
        <v>214.38767487510046</v>
      </c>
      <c r="F82" s="21">
        <v>4.26</v>
      </c>
      <c r="G82" s="34">
        <f t="shared" si="5"/>
        <v>264.32903799999997</v>
      </c>
      <c r="I82" s="8">
        <v>260.069038</v>
      </c>
      <c r="J82" s="8">
        <v>4.26</v>
      </c>
      <c r="K82" s="8">
        <v>264.32903799999997</v>
      </c>
    </row>
    <row r="83" spans="1:11" ht="15" customHeight="1">
      <c r="A83" s="69">
        <v>68</v>
      </c>
      <c r="B83" s="35">
        <v>116</v>
      </c>
      <c r="C83" s="26">
        <f t="shared" si="4"/>
        <v>715.0023302612842</v>
      </c>
      <c r="D83" s="32">
        <f t="shared" si="7"/>
        <v>45.681363124899526</v>
      </c>
      <c r="E83" s="33">
        <f t="shared" si="6"/>
        <v>91.95392287510049</v>
      </c>
      <c r="F83" s="21">
        <v>4.26</v>
      </c>
      <c r="G83" s="34">
        <f t="shared" si="5"/>
        <v>141.895286</v>
      </c>
      <c r="I83" s="8">
        <v>137.635286</v>
      </c>
      <c r="J83" s="8">
        <v>4.26</v>
      </c>
      <c r="K83" s="8">
        <v>141.895286</v>
      </c>
    </row>
    <row r="84" spans="1:11" ht="15" customHeight="1">
      <c r="A84" s="24">
        <v>69</v>
      </c>
      <c r="B84" s="35">
        <v>116</v>
      </c>
      <c r="C84" s="26">
        <f t="shared" si="4"/>
        <v>701.3182826798039</v>
      </c>
      <c r="D84" s="32">
        <f t="shared" si="7"/>
        <v>45.681363124899526</v>
      </c>
      <c r="E84" s="33">
        <f t="shared" si="6"/>
        <v>90.19406587510048</v>
      </c>
      <c r="F84" s="21">
        <v>4.26</v>
      </c>
      <c r="G84" s="34">
        <f t="shared" si="5"/>
        <v>140.135429</v>
      </c>
      <c r="I84" s="8">
        <v>135.875429</v>
      </c>
      <c r="J84" s="8">
        <v>4.26</v>
      </c>
      <c r="K84" s="8">
        <v>140.135429</v>
      </c>
    </row>
    <row r="85" spans="1:11" ht="15" customHeight="1">
      <c r="A85" s="69">
        <v>70</v>
      </c>
      <c r="B85" s="35">
        <v>116</v>
      </c>
      <c r="C85" s="26">
        <f t="shared" si="4"/>
        <v>296.80596211819875</v>
      </c>
      <c r="D85" s="32">
        <f t="shared" si="7"/>
        <v>45.681363124899526</v>
      </c>
      <c r="E85" s="33">
        <f t="shared" si="6"/>
        <v>38.17116587510046</v>
      </c>
      <c r="F85" s="21">
        <v>4.26</v>
      </c>
      <c r="G85" s="34">
        <f t="shared" si="5"/>
        <v>88.112529</v>
      </c>
      <c r="I85" s="8">
        <v>83.85252899999999</v>
      </c>
      <c r="J85" s="8">
        <v>4.26</v>
      </c>
      <c r="K85" s="8">
        <v>88.112529</v>
      </c>
    </row>
    <row r="86" spans="1:11" ht="15" customHeight="1">
      <c r="A86" s="24">
        <v>71</v>
      </c>
      <c r="B86" s="35">
        <v>116</v>
      </c>
      <c r="C86" s="26">
        <f t="shared" si="4"/>
        <v>1576.00511998018</v>
      </c>
      <c r="D86" s="32">
        <f t="shared" si="7"/>
        <v>45.681363124899526</v>
      </c>
      <c r="E86" s="33">
        <f t="shared" si="6"/>
        <v>202.6844488751005</v>
      </c>
      <c r="F86" s="21">
        <v>4.26</v>
      </c>
      <c r="G86" s="34">
        <f t="shared" si="5"/>
        <v>252.625812</v>
      </c>
      <c r="I86" s="8">
        <v>248.365812</v>
      </c>
      <c r="J86" s="8">
        <v>4.26</v>
      </c>
      <c r="K86" s="8">
        <v>252.62581200000002</v>
      </c>
    </row>
    <row r="87" spans="1:11" ht="15" customHeight="1">
      <c r="A87" s="69">
        <v>72</v>
      </c>
      <c r="B87" s="35">
        <v>116</v>
      </c>
      <c r="C87" s="26">
        <f t="shared" si="4"/>
        <v>45.000147000378426</v>
      </c>
      <c r="D87" s="32">
        <f t="shared" si="7"/>
        <v>45.681363124899526</v>
      </c>
      <c r="E87" s="33">
        <f t="shared" si="6"/>
        <v>5.787309875100476</v>
      </c>
      <c r="F87" s="21">
        <v>4.26</v>
      </c>
      <c r="G87" s="34">
        <f t="shared" si="5"/>
        <v>55.728673</v>
      </c>
      <c r="I87" s="8">
        <v>51.468673</v>
      </c>
      <c r="J87" s="8">
        <v>4.26</v>
      </c>
      <c r="K87" s="8">
        <v>55.728673</v>
      </c>
    </row>
    <row r="88" spans="1:11" ht="15" customHeight="1">
      <c r="A88" s="24">
        <v>73</v>
      </c>
      <c r="B88" s="35">
        <v>116</v>
      </c>
      <c r="C88" s="26">
        <f t="shared" si="4"/>
        <v>746.8574315442154</v>
      </c>
      <c r="D88" s="32">
        <f t="shared" si="7"/>
        <v>45.681363124899526</v>
      </c>
      <c r="E88" s="33">
        <f t="shared" si="6"/>
        <v>96.05069487510048</v>
      </c>
      <c r="F88" s="21">
        <v>4.26</v>
      </c>
      <c r="G88" s="34">
        <f t="shared" si="5"/>
        <v>145.992058</v>
      </c>
      <c r="I88" s="8">
        <v>141.732058</v>
      </c>
      <c r="J88" s="8">
        <v>4.26</v>
      </c>
      <c r="K88" s="8">
        <v>145.992058</v>
      </c>
    </row>
    <row r="89" spans="1:11" ht="15" customHeight="1">
      <c r="A89" s="69">
        <v>74</v>
      </c>
      <c r="B89" s="35">
        <v>116</v>
      </c>
      <c r="C89" s="35">
        <f t="shared" si="4"/>
        <v>1249.8590613464307</v>
      </c>
      <c r="D89" s="32">
        <f t="shared" si="7"/>
        <v>45.681363124899526</v>
      </c>
      <c r="E89" s="33">
        <f t="shared" si="6"/>
        <v>160.7399568751005</v>
      </c>
      <c r="F89" s="21">
        <v>4.26</v>
      </c>
      <c r="G89" s="34">
        <f t="shared" si="5"/>
        <v>210.68132</v>
      </c>
      <c r="I89" s="8">
        <v>206.42132</v>
      </c>
      <c r="J89" s="8">
        <v>4.26</v>
      </c>
      <c r="K89" s="8">
        <v>210.68132000000003</v>
      </c>
    </row>
    <row r="90" spans="1:11" ht="15" customHeight="1">
      <c r="A90" s="24">
        <v>75</v>
      </c>
      <c r="B90" s="35">
        <v>116</v>
      </c>
      <c r="C90" s="35">
        <f t="shared" si="4"/>
        <v>760.0024704571798</v>
      </c>
      <c r="D90" s="32">
        <f t="shared" si="7"/>
        <v>45.681363124899526</v>
      </c>
      <c r="E90" s="33">
        <f t="shared" si="6"/>
        <v>97.74123187510048</v>
      </c>
      <c r="F90" s="21">
        <v>4.26</v>
      </c>
      <c r="G90" s="34">
        <f t="shared" si="5"/>
        <v>147.682595</v>
      </c>
      <c r="I90" s="8">
        <v>143.422595</v>
      </c>
      <c r="J90" s="8">
        <v>4.26</v>
      </c>
      <c r="K90" s="8">
        <v>147.682595</v>
      </c>
    </row>
    <row r="91" spans="1:11" ht="15" customHeight="1">
      <c r="A91" s="69">
        <v>76</v>
      </c>
      <c r="B91" s="35">
        <v>116</v>
      </c>
      <c r="C91" s="35">
        <f t="shared" si="4"/>
        <v>692.002250311568</v>
      </c>
      <c r="D91" s="32">
        <f t="shared" si="7"/>
        <v>45.681363124899526</v>
      </c>
      <c r="E91" s="33">
        <f t="shared" si="6"/>
        <v>88.99596387510047</v>
      </c>
      <c r="F91" s="21">
        <v>4.26</v>
      </c>
      <c r="G91" s="34">
        <f t="shared" si="5"/>
        <v>138.93732699999998</v>
      </c>
      <c r="I91" s="8">
        <v>134.677327</v>
      </c>
      <c r="J91" s="8">
        <v>4.26</v>
      </c>
      <c r="K91" s="8">
        <v>138.93732699999998</v>
      </c>
    </row>
    <row r="92" spans="1:11" ht="15" customHeight="1">
      <c r="A92" s="24">
        <v>77</v>
      </c>
      <c r="B92" s="35">
        <v>253</v>
      </c>
      <c r="C92" s="35">
        <f t="shared" si="4"/>
        <v>777.0025327255328</v>
      </c>
      <c r="D92" s="32">
        <f t="shared" si="7"/>
        <v>99.632628194824</v>
      </c>
      <c r="E92" s="33">
        <f t="shared" si="6"/>
        <v>99.92754980517601</v>
      </c>
      <c r="F92" s="21">
        <v>4.26</v>
      </c>
      <c r="G92" s="34">
        <f t="shared" si="5"/>
        <v>203.820178</v>
      </c>
      <c r="I92" s="8">
        <v>199.560178</v>
      </c>
      <c r="J92" s="8">
        <v>4.26</v>
      </c>
      <c r="K92" s="8">
        <v>203.82017800000003</v>
      </c>
    </row>
    <row r="93" spans="1:11" ht="15" customHeight="1">
      <c r="A93" s="84">
        <v>78</v>
      </c>
      <c r="B93" s="85">
        <v>253</v>
      </c>
      <c r="C93" s="85">
        <f t="shared" si="4"/>
        <v>2042.0066422605414</v>
      </c>
      <c r="D93" s="32">
        <f t="shared" si="7"/>
        <v>99.632628194824</v>
      </c>
      <c r="E93" s="33">
        <f t="shared" si="6"/>
        <v>262.615257805176</v>
      </c>
      <c r="F93" s="21">
        <v>4.26</v>
      </c>
      <c r="G93" s="34">
        <f t="shared" si="5"/>
        <v>366.507886</v>
      </c>
      <c r="I93" s="8">
        <v>362.247886</v>
      </c>
      <c r="J93" s="8">
        <v>4.26</v>
      </c>
      <c r="K93" s="8">
        <v>366.507886</v>
      </c>
    </row>
    <row r="94" spans="1:11" ht="15" customHeight="1">
      <c r="A94" s="24">
        <v>79</v>
      </c>
      <c r="B94" s="35">
        <v>255</v>
      </c>
      <c r="C94" s="85">
        <f t="shared" si="4"/>
        <v>2099.0068267697334</v>
      </c>
      <c r="D94" s="32">
        <f t="shared" si="7"/>
        <v>100.42023790387397</v>
      </c>
      <c r="E94" s="33">
        <f t="shared" si="6"/>
        <v>269.9458500961261</v>
      </c>
      <c r="F94" s="21">
        <v>4.26</v>
      </c>
      <c r="G94" s="34">
        <f t="shared" si="5"/>
        <v>374.62608800000004</v>
      </c>
      <c r="I94" s="8">
        <v>370.36608800000005</v>
      </c>
      <c r="J94" s="8">
        <v>4.26</v>
      </c>
      <c r="K94" s="8">
        <v>374.62608800000004</v>
      </c>
    </row>
    <row r="95" spans="1:11" ht="15" customHeight="1" thickBot="1">
      <c r="A95" s="88">
        <v>80</v>
      </c>
      <c r="B95" s="37">
        <v>255</v>
      </c>
      <c r="C95" s="85">
        <f t="shared" si="4"/>
        <v>2678.008702159652</v>
      </c>
      <c r="D95" s="38">
        <f t="shared" si="7"/>
        <v>100.42023790387397</v>
      </c>
      <c r="E95" s="39">
        <f t="shared" si="6"/>
        <v>344.40923509612605</v>
      </c>
      <c r="F95" s="40">
        <v>4.26</v>
      </c>
      <c r="G95" s="41">
        <f t="shared" si="5"/>
        <v>449.089473</v>
      </c>
      <c r="I95" s="8">
        <v>444.829473</v>
      </c>
      <c r="J95" s="8">
        <v>4.26</v>
      </c>
      <c r="K95" s="8">
        <v>449.089473</v>
      </c>
    </row>
    <row r="96" spans="1:11" ht="16.5" thickBot="1">
      <c r="A96" s="137" t="s">
        <v>643</v>
      </c>
      <c r="B96" s="137"/>
      <c r="C96" s="91">
        <f>SUM(C56:C95)</f>
        <v>35759.333239004074</v>
      </c>
      <c r="D96" s="127">
        <f>SUM(D56:D95)</f>
        <v>2044.634804693779</v>
      </c>
      <c r="E96" s="127">
        <f>SUM(E56:E95)</f>
        <v>4598.881474306222</v>
      </c>
      <c r="F96" s="127">
        <f>SUM(F56:F95)</f>
        <v>170.39999999999998</v>
      </c>
      <c r="G96" s="128">
        <f>SUM(G56:G95)</f>
        <v>6813.916278999999</v>
      </c>
      <c r="I96" s="94">
        <f>SUM(I56:I95)</f>
        <v>6643.516279</v>
      </c>
      <c r="J96" s="94">
        <f>SUM(J56:J95)</f>
        <v>170.39999999999998</v>
      </c>
      <c r="K96" s="94">
        <f>SUM(K56:K95)</f>
        <v>6813.916279</v>
      </c>
    </row>
    <row r="97" spans="1:11" ht="16.5" thickBot="1">
      <c r="A97" s="137" t="s">
        <v>650</v>
      </c>
      <c r="B97" s="137"/>
      <c r="C97" s="63">
        <f>SUM(C44+C96)</f>
        <v>65159.47481702938</v>
      </c>
      <c r="D97" s="64">
        <f>SUM(D44+D96)</f>
        <v>3856.1371355087595</v>
      </c>
      <c r="E97" s="64">
        <f>SUM(E44+E96)</f>
        <v>8379.929782491241</v>
      </c>
      <c r="F97" s="64">
        <f>SUM(F44+F96)</f>
        <v>340.79999999999995</v>
      </c>
      <c r="G97" s="65">
        <f>SUM(G44+G96)</f>
        <v>12576.866917999998</v>
      </c>
      <c r="I97" s="95">
        <f>SUM(I44+I96)</f>
        <v>12236.066918</v>
      </c>
      <c r="J97" s="95">
        <f>SUM(J44+J96)</f>
        <v>340.79999999999995</v>
      </c>
      <c r="K97" s="95">
        <f>SUM(K44+K96)</f>
        <v>12576.866918</v>
      </c>
    </row>
    <row r="98" ht="4.5" customHeight="1" thickBot="1"/>
    <row r="99" spans="4:7" ht="15">
      <c r="D99" s="138" t="s">
        <v>644</v>
      </c>
      <c r="E99" s="140" t="s">
        <v>662</v>
      </c>
      <c r="F99" s="142" t="s">
        <v>646</v>
      </c>
      <c r="G99" s="50"/>
    </row>
    <row r="100" spans="4:7" ht="15.75" thickBot="1">
      <c r="D100" s="139"/>
      <c r="E100" s="141"/>
      <c r="F100" s="143"/>
      <c r="G100" s="50"/>
    </row>
    <row r="101" spans="1:7" ht="15.75">
      <c r="A101" s="144" t="s">
        <v>647</v>
      </c>
      <c r="B101" s="145"/>
      <c r="C101" s="145"/>
      <c r="D101" s="51">
        <f>SUM(G4:G5)</f>
        <v>199.558939</v>
      </c>
      <c r="E101" s="52">
        <v>2</v>
      </c>
      <c r="F101" s="51">
        <f>D101/E101</f>
        <v>99.7794695</v>
      </c>
      <c r="G101" s="4"/>
    </row>
    <row r="102" spans="1:7" ht="15.75">
      <c r="A102" s="131" t="s">
        <v>648</v>
      </c>
      <c r="B102" s="132"/>
      <c r="C102" s="132"/>
      <c r="D102" s="53">
        <f>G97-D103-D101</f>
        <v>10983.264353999997</v>
      </c>
      <c r="E102" s="54">
        <v>74</v>
      </c>
      <c r="F102" s="83">
        <f>D102/E102</f>
        <v>148.42249127027023</v>
      </c>
      <c r="G102" s="4"/>
    </row>
    <row r="103" spans="1:7" ht="16.5" thickBot="1">
      <c r="A103" s="133" t="s">
        <v>649</v>
      </c>
      <c r="B103" s="134"/>
      <c r="C103" s="134"/>
      <c r="D103" s="55">
        <f>SUM(G92:G95)</f>
        <v>1394.043625</v>
      </c>
      <c r="E103" s="56">
        <v>4</v>
      </c>
      <c r="F103" s="55">
        <f>D103/E103</f>
        <v>348.51090625</v>
      </c>
      <c r="G103" s="4"/>
    </row>
    <row r="104" spans="2:6" ht="16.5" thickBot="1">
      <c r="B104" s="135"/>
      <c r="C104" s="135"/>
      <c r="D104" s="57">
        <f>SUM(D101:D103)</f>
        <v>12576.866917999998</v>
      </c>
      <c r="E104" s="57">
        <f>SUM(E101:E103)</f>
        <v>80</v>
      </c>
      <c r="F104" s="55">
        <f>D104/E104</f>
        <v>157.21083647499998</v>
      </c>
    </row>
  </sheetData>
  <sheetProtection/>
  <mergeCells count="33">
    <mergeCell ref="A1:G1"/>
    <mergeCell ref="A2:A3"/>
    <mergeCell ref="C2:C3"/>
    <mergeCell ref="F2:F3"/>
    <mergeCell ref="G2:G3"/>
    <mergeCell ref="I2:I3"/>
    <mergeCell ref="J2:J3"/>
    <mergeCell ref="K2:K3"/>
    <mergeCell ref="A44:B44"/>
    <mergeCell ref="D46:D47"/>
    <mergeCell ref="E46:E47"/>
    <mergeCell ref="F46:F47"/>
    <mergeCell ref="A48:C48"/>
    <mergeCell ref="A49:C49"/>
    <mergeCell ref="A50:C50"/>
    <mergeCell ref="B51:C51"/>
    <mergeCell ref="A53:G53"/>
    <mergeCell ref="A54:A55"/>
    <mergeCell ref="C54:C55"/>
    <mergeCell ref="F54:F55"/>
    <mergeCell ref="G54:G55"/>
    <mergeCell ref="K54:K55"/>
    <mergeCell ref="A96:B96"/>
    <mergeCell ref="A97:B97"/>
    <mergeCell ref="D99:D100"/>
    <mergeCell ref="E99:E100"/>
    <mergeCell ref="F99:F100"/>
    <mergeCell ref="A101:C101"/>
    <mergeCell ref="A102:C102"/>
    <mergeCell ref="A103:C103"/>
    <mergeCell ref="B104:C104"/>
    <mergeCell ref="I54:I55"/>
    <mergeCell ref="J54:J55"/>
  </mergeCells>
  <printOptions/>
  <pageMargins left="0.8" right="0.18" top="0.19" bottom="0.19" header="0.1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1">
      <selection activeCell="N19" sqref="N19"/>
    </sheetView>
  </sheetViews>
  <sheetFormatPr defaultColWidth="6.8515625" defaultRowHeight="12.75"/>
  <cols>
    <col min="1" max="1" width="8.7109375" style="4" customWidth="1"/>
    <col min="2" max="3" width="10.00390625" style="4" customWidth="1"/>
    <col min="4" max="6" width="14.7109375" style="4" customWidth="1"/>
    <col min="7" max="7" width="11.7109375" style="4" customWidth="1"/>
    <col min="8" max="8" width="8.28125" style="0" customWidth="1"/>
    <col min="9" max="9" width="9.7109375" style="0" hidden="1" customWidth="1"/>
    <col min="10" max="10" width="7.57421875" style="0" hidden="1" customWidth="1"/>
    <col min="11" max="11" width="10.7109375" style="0" hidden="1" customWidth="1"/>
  </cols>
  <sheetData>
    <row r="1" spans="1:10" ht="33.75" customHeight="1" thickBot="1">
      <c r="A1" s="182" t="s">
        <v>676</v>
      </c>
      <c r="B1" s="183"/>
      <c r="C1" s="183"/>
      <c r="D1" s="183"/>
      <c r="E1" s="183"/>
      <c r="F1" s="183"/>
      <c r="G1" s="184"/>
      <c r="J1" s="2"/>
    </row>
    <row r="2" spans="1:11" ht="38.25" customHeight="1" thickBot="1">
      <c r="A2" s="154" t="s">
        <v>652</v>
      </c>
      <c r="B2" s="13" t="s">
        <v>636</v>
      </c>
      <c r="C2" s="155" t="s">
        <v>637</v>
      </c>
      <c r="D2" s="14" t="s">
        <v>638</v>
      </c>
      <c r="E2" s="15" t="s">
        <v>639</v>
      </c>
      <c r="F2" s="161" t="s">
        <v>670</v>
      </c>
      <c r="G2" s="161" t="s">
        <v>651</v>
      </c>
      <c r="I2" s="157" t="s">
        <v>2</v>
      </c>
      <c r="J2" s="157" t="s">
        <v>3</v>
      </c>
      <c r="K2" s="157" t="s">
        <v>4</v>
      </c>
    </row>
    <row r="3" spans="1:11" ht="20.25" customHeight="1" thickBot="1">
      <c r="A3" s="154"/>
      <c r="B3" s="17" t="s">
        <v>640</v>
      </c>
      <c r="C3" s="156"/>
      <c r="D3" s="18" t="s">
        <v>641</v>
      </c>
      <c r="E3" s="19" t="s">
        <v>642</v>
      </c>
      <c r="F3" s="162"/>
      <c r="G3" s="163"/>
      <c r="I3" s="158"/>
      <c r="J3" s="158"/>
      <c r="K3" s="158"/>
    </row>
    <row r="4" spans="1:11" ht="16.5" customHeight="1">
      <c r="A4" s="24" t="s">
        <v>5</v>
      </c>
      <c r="B4" s="20">
        <v>116</v>
      </c>
      <c r="C4" s="26">
        <f>E4*7.77565880721</f>
        <v>664.0021573764166</v>
      </c>
      <c r="D4" s="27">
        <f>B4*81662/62210*30/100</f>
        <v>45.681363124899526</v>
      </c>
      <c r="E4" s="28">
        <f>I4-D4</f>
        <v>85.39497087510048</v>
      </c>
      <c r="F4" s="21">
        <v>4.26</v>
      </c>
      <c r="G4" s="99">
        <f aca="true" t="shared" si="0" ref="G4:G39">D4+E4+F4</f>
        <v>135.336334</v>
      </c>
      <c r="I4" s="8">
        <v>131.076334</v>
      </c>
      <c r="J4" s="8">
        <v>4.26</v>
      </c>
      <c r="K4" s="8">
        <v>135.336334</v>
      </c>
    </row>
    <row r="5" spans="1:11" ht="16.5" customHeight="1">
      <c r="A5" s="24" t="s">
        <v>8</v>
      </c>
      <c r="B5" s="20">
        <v>54</v>
      </c>
      <c r="C5" s="26">
        <f>E5*7.77565880721</f>
        <v>294.00095525752977</v>
      </c>
      <c r="D5" s="32">
        <f>B5*81662/62210*30/100</f>
        <v>21.26546214434978</v>
      </c>
      <c r="E5" s="33">
        <f aca="true" t="shared" si="1" ref="E5:E39">I5-D5</f>
        <v>37.81042385565023</v>
      </c>
      <c r="F5" s="21">
        <v>4.26</v>
      </c>
      <c r="G5" s="100">
        <f t="shared" si="0"/>
        <v>63.33588600000001</v>
      </c>
      <c r="I5" s="8">
        <v>59.075886000000004</v>
      </c>
      <c r="J5" s="8">
        <v>4.26</v>
      </c>
      <c r="K5" s="8">
        <v>63.335885999999995</v>
      </c>
    </row>
    <row r="6" spans="1:11" ht="16.5" customHeight="1">
      <c r="A6" s="24" t="s">
        <v>10</v>
      </c>
      <c r="B6" s="20">
        <v>56</v>
      </c>
      <c r="C6" s="26">
        <f aca="true" t="shared" si="2" ref="C6:C39">E6*7.77565880721</f>
        <v>1.139913360559747E-06</v>
      </c>
      <c r="D6" s="32">
        <f>B6*81662/62210*30/100</f>
        <v>22.053071853399775</v>
      </c>
      <c r="E6" s="33">
        <f t="shared" si="1"/>
        <v>1.466002288452728E-07</v>
      </c>
      <c r="F6" s="21">
        <v>4.26</v>
      </c>
      <c r="G6" s="100">
        <f t="shared" si="0"/>
        <v>26.313072000000005</v>
      </c>
      <c r="I6" s="8">
        <v>22.053072000000004</v>
      </c>
      <c r="J6" s="8">
        <v>4.26</v>
      </c>
      <c r="K6" s="8">
        <v>26.313072</v>
      </c>
    </row>
    <row r="7" spans="1:11" ht="16.5" customHeight="1">
      <c r="A7" s="24" t="s">
        <v>12</v>
      </c>
      <c r="B7" s="35">
        <v>116</v>
      </c>
      <c r="C7" s="26">
        <f t="shared" si="2"/>
        <v>2099.0068172754545</v>
      </c>
      <c r="D7" s="32">
        <f aca="true" t="shared" si="3" ref="D7:D39">B7*81662/62210*30/100</f>
        <v>45.681363124899526</v>
      </c>
      <c r="E7" s="33">
        <f t="shared" si="1"/>
        <v>269.94584887510047</v>
      </c>
      <c r="F7" s="21">
        <v>4.26</v>
      </c>
      <c r="G7" s="100">
        <f t="shared" si="0"/>
        <v>319.887212</v>
      </c>
      <c r="I7" s="8">
        <v>315.627212</v>
      </c>
      <c r="J7" s="8">
        <v>4.26</v>
      </c>
      <c r="K7" s="8">
        <v>319.887212</v>
      </c>
    </row>
    <row r="8" spans="1:11" ht="16.5" customHeight="1">
      <c r="A8" s="24" t="s">
        <v>14</v>
      </c>
      <c r="B8" s="35">
        <v>116</v>
      </c>
      <c r="C8" s="26">
        <f t="shared" si="2"/>
        <v>1143.0037264036735</v>
      </c>
      <c r="D8" s="32">
        <f t="shared" si="3"/>
        <v>45.681363124899526</v>
      </c>
      <c r="E8" s="33">
        <f t="shared" si="1"/>
        <v>146.9976698751005</v>
      </c>
      <c r="F8" s="21">
        <v>4.26</v>
      </c>
      <c r="G8" s="100">
        <f t="shared" si="0"/>
        <v>196.93903300000002</v>
      </c>
      <c r="I8" s="8">
        <v>192.67903300000003</v>
      </c>
      <c r="J8" s="8">
        <v>4.26</v>
      </c>
      <c r="K8" s="8">
        <v>196.939033</v>
      </c>
    </row>
    <row r="9" spans="1:11" ht="16.5" customHeight="1">
      <c r="A9" s="24" t="s">
        <v>16</v>
      </c>
      <c r="B9" s="35">
        <v>116</v>
      </c>
      <c r="C9" s="26">
        <f t="shared" si="2"/>
        <v>419.00136557690195</v>
      </c>
      <c r="D9" s="32">
        <f t="shared" si="3"/>
        <v>45.681363124899526</v>
      </c>
      <c r="E9" s="33">
        <f t="shared" si="1"/>
        <v>53.886284875100465</v>
      </c>
      <c r="F9" s="21">
        <v>4.26</v>
      </c>
      <c r="G9" s="100">
        <f t="shared" si="0"/>
        <v>103.827648</v>
      </c>
      <c r="I9" s="8">
        <v>99.56764799999999</v>
      </c>
      <c r="J9" s="8">
        <v>4.26</v>
      </c>
      <c r="K9" s="8">
        <v>103.827648</v>
      </c>
    </row>
    <row r="10" spans="1:11" ht="16.5" customHeight="1">
      <c r="A10" s="24" t="s">
        <v>18</v>
      </c>
      <c r="B10" s="35">
        <v>116</v>
      </c>
      <c r="C10" s="26">
        <f t="shared" si="2"/>
        <v>344.001124141417</v>
      </c>
      <c r="D10" s="32">
        <f t="shared" si="3"/>
        <v>45.681363124899526</v>
      </c>
      <c r="E10" s="33">
        <f t="shared" si="1"/>
        <v>44.240768875100464</v>
      </c>
      <c r="F10" s="21">
        <v>4.26</v>
      </c>
      <c r="G10" s="100">
        <f t="shared" si="0"/>
        <v>94.182132</v>
      </c>
      <c r="I10" s="8">
        <v>89.92213199999999</v>
      </c>
      <c r="J10" s="8">
        <v>4.26</v>
      </c>
      <c r="K10" s="8">
        <v>94.18213200000001</v>
      </c>
    </row>
    <row r="11" spans="1:11" ht="16.5" customHeight="1">
      <c r="A11" s="24" t="s">
        <v>20</v>
      </c>
      <c r="B11" s="35">
        <v>116</v>
      </c>
      <c r="C11" s="26">
        <f t="shared" si="2"/>
        <v>1116.0036220694226</v>
      </c>
      <c r="D11" s="32">
        <f t="shared" si="3"/>
        <v>45.681363124899526</v>
      </c>
      <c r="E11" s="33">
        <f t="shared" si="1"/>
        <v>143.52528187510046</v>
      </c>
      <c r="F11" s="21">
        <v>4.26</v>
      </c>
      <c r="G11" s="100">
        <f t="shared" si="0"/>
        <v>193.46664499999997</v>
      </c>
      <c r="I11" s="8">
        <v>189.20664499999998</v>
      </c>
      <c r="J11" s="8">
        <v>4.26</v>
      </c>
      <c r="K11" s="8">
        <v>193.466645</v>
      </c>
    </row>
    <row r="12" spans="1:11" ht="16.5" customHeight="1">
      <c r="A12" s="24" t="s">
        <v>22</v>
      </c>
      <c r="B12" s="35">
        <v>116</v>
      </c>
      <c r="C12" s="26">
        <f t="shared" si="2"/>
        <v>1231.0039984910268</v>
      </c>
      <c r="D12" s="32">
        <f t="shared" si="3"/>
        <v>45.681363124899526</v>
      </c>
      <c r="E12" s="33">
        <f t="shared" si="1"/>
        <v>158.31507387510047</v>
      </c>
      <c r="F12" s="21">
        <v>4.26</v>
      </c>
      <c r="G12" s="100">
        <f t="shared" si="0"/>
        <v>208.25643699999998</v>
      </c>
      <c r="I12" s="8">
        <v>203.996437</v>
      </c>
      <c r="J12" s="8">
        <v>4.26</v>
      </c>
      <c r="K12" s="8">
        <v>208.256437</v>
      </c>
    </row>
    <row r="13" spans="1:11" ht="16.5" customHeight="1">
      <c r="A13" s="24" t="s">
        <v>24</v>
      </c>
      <c r="B13" s="35">
        <v>116</v>
      </c>
      <c r="C13" s="26">
        <f t="shared" si="2"/>
        <v>1175.0038203963825</v>
      </c>
      <c r="D13" s="32">
        <f t="shared" si="3"/>
        <v>45.681363124899526</v>
      </c>
      <c r="E13" s="33">
        <f t="shared" si="1"/>
        <v>151.11308887510046</v>
      </c>
      <c r="F13" s="21">
        <v>4.26</v>
      </c>
      <c r="G13" s="100">
        <f t="shared" si="0"/>
        <v>201.05445199999997</v>
      </c>
      <c r="I13" s="8">
        <v>196.79445199999998</v>
      </c>
      <c r="J13" s="8">
        <v>4.26</v>
      </c>
      <c r="K13" s="8">
        <v>201.054452</v>
      </c>
    </row>
    <row r="14" spans="1:11" ht="16.5" customHeight="1">
      <c r="A14" s="24" t="s">
        <v>26</v>
      </c>
      <c r="B14" s="35">
        <v>116</v>
      </c>
      <c r="C14" s="26">
        <f t="shared" si="2"/>
        <v>324.00104887269873</v>
      </c>
      <c r="D14" s="32">
        <f t="shared" si="3"/>
        <v>45.681363124899526</v>
      </c>
      <c r="E14" s="33">
        <f t="shared" si="1"/>
        <v>41.66862987510047</v>
      </c>
      <c r="F14" s="21">
        <v>4.26</v>
      </c>
      <c r="G14" s="100">
        <f t="shared" si="0"/>
        <v>91.609993</v>
      </c>
      <c r="I14" s="8">
        <v>87.349993</v>
      </c>
      <c r="J14" s="8">
        <v>4.26</v>
      </c>
      <c r="K14" s="8">
        <v>91.609993</v>
      </c>
    </row>
    <row r="15" spans="1:11" ht="16.5" customHeight="1">
      <c r="A15" s="24" t="s">
        <v>28</v>
      </c>
      <c r="B15" s="35">
        <v>116</v>
      </c>
      <c r="C15" s="26">
        <f t="shared" si="2"/>
        <v>1721.0055976413737</v>
      </c>
      <c r="D15" s="32">
        <f t="shared" si="3"/>
        <v>45.681363124899526</v>
      </c>
      <c r="E15" s="33">
        <f t="shared" si="1"/>
        <v>221.3324478751005</v>
      </c>
      <c r="F15" s="21">
        <v>4.26</v>
      </c>
      <c r="G15" s="100">
        <f t="shared" si="0"/>
        <v>271.273811</v>
      </c>
      <c r="I15" s="8">
        <v>267.01381100000003</v>
      </c>
      <c r="J15" s="8">
        <v>4.26</v>
      </c>
      <c r="K15" s="8">
        <v>271.273811</v>
      </c>
    </row>
    <row r="16" spans="1:11" ht="16.5" customHeight="1">
      <c r="A16" s="24" t="s">
        <v>30</v>
      </c>
      <c r="B16" s="35">
        <v>116</v>
      </c>
      <c r="C16" s="26">
        <f t="shared" si="2"/>
        <v>752.0024450150879</v>
      </c>
      <c r="D16" s="32">
        <f t="shared" si="3"/>
        <v>45.681363124899526</v>
      </c>
      <c r="E16" s="33">
        <f t="shared" si="1"/>
        <v>96.71237687510049</v>
      </c>
      <c r="F16" s="21">
        <v>4.26</v>
      </c>
      <c r="G16" s="100">
        <f t="shared" si="0"/>
        <v>146.65374</v>
      </c>
      <c r="I16" s="8">
        <v>142.39374</v>
      </c>
      <c r="J16" s="8">
        <v>4.26</v>
      </c>
      <c r="K16" s="8">
        <v>146.65374</v>
      </c>
    </row>
    <row r="17" spans="1:11" ht="16.5" customHeight="1">
      <c r="A17" s="24" t="s">
        <v>32</v>
      </c>
      <c r="B17" s="35">
        <v>116</v>
      </c>
      <c r="C17" s="26">
        <f t="shared" si="2"/>
        <v>588.0019117887126</v>
      </c>
      <c r="D17" s="32">
        <f t="shared" si="3"/>
        <v>45.681363124899526</v>
      </c>
      <c r="E17" s="33">
        <f t="shared" si="1"/>
        <v>75.62084787510048</v>
      </c>
      <c r="F17" s="21">
        <v>4.26</v>
      </c>
      <c r="G17" s="100">
        <f t="shared" si="0"/>
        <v>125.562211</v>
      </c>
      <c r="I17" s="8">
        <v>121.30221100000001</v>
      </c>
      <c r="J17" s="8">
        <v>4.26</v>
      </c>
      <c r="K17" s="8">
        <v>125.56221099999999</v>
      </c>
    </row>
    <row r="18" spans="1:11" ht="16.5" customHeight="1">
      <c r="A18" s="24" t="s">
        <v>34</v>
      </c>
      <c r="B18" s="35">
        <v>116</v>
      </c>
      <c r="C18" s="26">
        <f t="shared" si="2"/>
        <v>1309.0042523831683</v>
      </c>
      <c r="D18" s="32">
        <f t="shared" si="3"/>
        <v>45.681363124899526</v>
      </c>
      <c r="E18" s="33">
        <f t="shared" si="1"/>
        <v>168.34641087510047</v>
      </c>
      <c r="F18" s="21">
        <v>4.26</v>
      </c>
      <c r="G18" s="100">
        <f t="shared" si="0"/>
        <v>218.28777399999998</v>
      </c>
      <c r="I18" s="8">
        <v>214.027774</v>
      </c>
      <c r="J18" s="8">
        <v>4.26</v>
      </c>
      <c r="K18" s="8">
        <v>218.28777400000004</v>
      </c>
    </row>
    <row r="19" spans="1:11" ht="16.5" customHeight="1">
      <c r="A19" s="24" t="s">
        <v>36</v>
      </c>
      <c r="B19" s="35">
        <v>116</v>
      </c>
      <c r="C19" s="26">
        <f t="shared" si="2"/>
        <v>866.0028250601317</v>
      </c>
      <c r="D19" s="32">
        <f t="shared" si="3"/>
        <v>45.681363124899526</v>
      </c>
      <c r="E19" s="33">
        <f t="shared" si="1"/>
        <v>111.37356287510048</v>
      </c>
      <c r="F19" s="21">
        <v>4.26</v>
      </c>
      <c r="G19" s="100">
        <f t="shared" si="0"/>
        <v>161.31492599999999</v>
      </c>
      <c r="I19" s="8">
        <v>157.054926</v>
      </c>
      <c r="J19" s="8">
        <v>4.26</v>
      </c>
      <c r="K19" s="8">
        <v>161.314926</v>
      </c>
    </row>
    <row r="20" spans="1:11" ht="16.5" customHeight="1">
      <c r="A20" s="24" t="s">
        <v>38</v>
      </c>
      <c r="B20" s="35">
        <v>116</v>
      </c>
      <c r="C20" s="26">
        <f t="shared" si="2"/>
        <v>774.0025130369263</v>
      </c>
      <c r="D20" s="32">
        <f t="shared" si="3"/>
        <v>45.681363124899526</v>
      </c>
      <c r="E20" s="33">
        <f t="shared" si="1"/>
        <v>99.54172787510049</v>
      </c>
      <c r="F20" s="21">
        <v>4.26</v>
      </c>
      <c r="G20" s="100">
        <f t="shared" si="0"/>
        <v>149.483091</v>
      </c>
      <c r="I20" s="8">
        <v>145.223091</v>
      </c>
      <c r="J20" s="8">
        <v>4.26</v>
      </c>
      <c r="K20" s="8">
        <v>149.483091</v>
      </c>
    </row>
    <row r="21" spans="1:11" ht="16.5" customHeight="1">
      <c r="A21" s="24" t="s">
        <v>40</v>
      </c>
      <c r="B21" s="35">
        <v>116</v>
      </c>
      <c r="C21" s="26">
        <f t="shared" si="2"/>
        <v>946.0030717053935</v>
      </c>
      <c r="D21" s="32">
        <f t="shared" si="3"/>
        <v>45.681363124899526</v>
      </c>
      <c r="E21" s="33">
        <f t="shared" si="1"/>
        <v>121.66211187510049</v>
      </c>
      <c r="F21" s="21">
        <v>4.26</v>
      </c>
      <c r="G21" s="100">
        <f t="shared" si="0"/>
        <v>171.603475</v>
      </c>
      <c r="I21" s="8">
        <v>167.343475</v>
      </c>
      <c r="J21" s="8">
        <v>4.26</v>
      </c>
      <c r="K21" s="8">
        <v>171.603475</v>
      </c>
    </row>
    <row r="22" spans="1:11" ht="16.5" customHeight="1">
      <c r="A22" s="24" t="s">
        <v>42</v>
      </c>
      <c r="B22" s="35">
        <v>116</v>
      </c>
      <c r="C22" s="26">
        <f t="shared" si="2"/>
        <v>933.003025502207</v>
      </c>
      <c r="D22" s="32">
        <f t="shared" si="3"/>
        <v>45.681363124899526</v>
      </c>
      <c r="E22" s="33">
        <f t="shared" si="1"/>
        <v>119.99022187510047</v>
      </c>
      <c r="F22" s="21">
        <v>4.26</v>
      </c>
      <c r="G22" s="100">
        <f t="shared" si="0"/>
        <v>169.93158499999998</v>
      </c>
      <c r="I22" s="8">
        <v>165.671585</v>
      </c>
      <c r="J22" s="8">
        <v>4.26</v>
      </c>
      <c r="K22" s="8">
        <v>169.93158499999998</v>
      </c>
    </row>
    <row r="23" spans="1:11" ht="16.5" customHeight="1">
      <c r="A23" s="24" t="s">
        <v>44</v>
      </c>
      <c r="B23" s="35">
        <v>116</v>
      </c>
      <c r="C23" s="26">
        <f t="shared" si="2"/>
        <v>397.0012897794047</v>
      </c>
      <c r="D23" s="32">
        <f t="shared" si="3"/>
        <v>45.681363124899526</v>
      </c>
      <c r="E23" s="33">
        <f t="shared" si="1"/>
        <v>51.056932875100465</v>
      </c>
      <c r="F23" s="21">
        <v>4.26</v>
      </c>
      <c r="G23" s="100">
        <f t="shared" si="0"/>
        <v>100.998296</v>
      </c>
      <c r="I23" s="8">
        <v>96.73829599999999</v>
      </c>
      <c r="J23" s="8">
        <v>4.26</v>
      </c>
      <c r="K23" s="8">
        <v>100.998296</v>
      </c>
    </row>
    <row r="24" spans="1:11" ht="16.5" customHeight="1">
      <c r="A24" s="24" t="s">
        <v>46</v>
      </c>
      <c r="B24" s="35">
        <v>116</v>
      </c>
      <c r="C24" s="26">
        <f t="shared" si="2"/>
        <v>518.0016755630043</v>
      </c>
      <c r="D24" s="32">
        <f t="shared" si="3"/>
        <v>45.681363124899526</v>
      </c>
      <c r="E24" s="33">
        <f t="shared" si="1"/>
        <v>66.61836487510047</v>
      </c>
      <c r="F24" s="21">
        <v>4.26</v>
      </c>
      <c r="G24" s="100">
        <f t="shared" si="0"/>
        <v>116.55972799999999</v>
      </c>
      <c r="I24" s="8">
        <v>112.299728</v>
      </c>
      <c r="J24" s="8">
        <v>4.26</v>
      </c>
      <c r="K24" s="8">
        <v>116.55972800000002</v>
      </c>
    </row>
    <row r="25" spans="1:11" ht="16.5" customHeight="1">
      <c r="A25" s="24" t="s">
        <v>48</v>
      </c>
      <c r="B25" s="35">
        <v>116</v>
      </c>
      <c r="C25" s="26">
        <f t="shared" si="2"/>
        <v>1036.0033754241613</v>
      </c>
      <c r="D25" s="32">
        <f t="shared" si="3"/>
        <v>45.681363124899526</v>
      </c>
      <c r="E25" s="33">
        <f t="shared" si="1"/>
        <v>133.2367328751005</v>
      </c>
      <c r="F25" s="21">
        <v>4.26</v>
      </c>
      <c r="G25" s="100">
        <f t="shared" si="0"/>
        <v>183.178096</v>
      </c>
      <c r="I25" s="8">
        <v>178.91809600000002</v>
      </c>
      <c r="J25" s="8">
        <v>4.26</v>
      </c>
      <c r="K25" s="8">
        <v>183.17809599999998</v>
      </c>
    </row>
    <row r="26" spans="1:11" ht="16.5" customHeight="1">
      <c r="A26" s="24" t="s">
        <v>50</v>
      </c>
      <c r="B26" s="35">
        <v>116</v>
      </c>
      <c r="C26" s="26">
        <f t="shared" si="2"/>
        <v>847.0027539436322</v>
      </c>
      <c r="D26" s="32">
        <f t="shared" si="3"/>
        <v>45.681363124899526</v>
      </c>
      <c r="E26" s="33">
        <f t="shared" si="1"/>
        <v>108.93003087510047</v>
      </c>
      <c r="F26" s="21">
        <v>4.26</v>
      </c>
      <c r="G26" s="100">
        <f t="shared" si="0"/>
        <v>158.87139399999998</v>
      </c>
      <c r="I26" s="8">
        <v>154.611394</v>
      </c>
      <c r="J26" s="8">
        <v>4.26</v>
      </c>
      <c r="K26" s="8">
        <v>158.871394</v>
      </c>
    </row>
    <row r="27" spans="1:11" ht="16.5" customHeight="1">
      <c r="A27" s="24" t="s">
        <v>52</v>
      </c>
      <c r="B27" s="35">
        <v>116</v>
      </c>
      <c r="C27" s="26">
        <f t="shared" si="2"/>
        <v>492.0015987079493</v>
      </c>
      <c r="D27" s="32">
        <f t="shared" si="3"/>
        <v>45.681363124899526</v>
      </c>
      <c r="E27" s="33">
        <f t="shared" si="1"/>
        <v>63.274586875100475</v>
      </c>
      <c r="F27" s="21">
        <v>4.26</v>
      </c>
      <c r="G27" s="100">
        <f t="shared" si="0"/>
        <v>113.21595</v>
      </c>
      <c r="I27" s="8">
        <v>108.95595</v>
      </c>
      <c r="J27" s="8">
        <v>4.26</v>
      </c>
      <c r="K27" s="8">
        <v>113.21594999999999</v>
      </c>
    </row>
    <row r="28" spans="1:11" ht="16.5" customHeight="1">
      <c r="A28" s="24" t="s">
        <v>54</v>
      </c>
      <c r="B28" s="35">
        <v>116</v>
      </c>
      <c r="C28" s="26">
        <f t="shared" si="2"/>
        <v>998.0032487424797</v>
      </c>
      <c r="D28" s="32">
        <f t="shared" si="3"/>
        <v>45.681363124899526</v>
      </c>
      <c r="E28" s="33">
        <f t="shared" si="1"/>
        <v>128.34967087510046</v>
      </c>
      <c r="F28" s="21">
        <v>4.26</v>
      </c>
      <c r="G28" s="100">
        <f t="shared" si="0"/>
        <v>178.29103399999997</v>
      </c>
      <c r="I28" s="8">
        <v>174.03103399999998</v>
      </c>
      <c r="J28" s="8">
        <v>4.26</v>
      </c>
      <c r="K28" s="8">
        <v>178.291034</v>
      </c>
    </row>
    <row r="29" spans="1:11" ht="16.5" customHeight="1">
      <c r="A29" s="24" t="s">
        <v>56</v>
      </c>
      <c r="B29" s="35">
        <v>116</v>
      </c>
      <c r="C29" s="26">
        <f t="shared" si="2"/>
        <v>293.0009512565494</v>
      </c>
      <c r="D29" s="32">
        <f t="shared" si="3"/>
        <v>45.681363124899526</v>
      </c>
      <c r="E29" s="33">
        <f t="shared" si="1"/>
        <v>37.68181687510047</v>
      </c>
      <c r="F29" s="21">
        <v>4.26</v>
      </c>
      <c r="G29" s="100">
        <f t="shared" si="0"/>
        <v>87.62318</v>
      </c>
      <c r="I29" s="8">
        <v>83.36318</v>
      </c>
      <c r="J29" s="8">
        <v>4.26</v>
      </c>
      <c r="K29" s="8">
        <v>87.62317999999999</v>
      </c>
    </row>
    <row r="30" spans="1:11" ht="16.5" customHeight="1">
      <c r="A30" s="24" t="s">
        <v>58</v>
      </c>
      <c r="B30" s="35">
        <v>116</v>
      </c>
      <c r="C30" s="26">
        <f t="shared" si="2"/>
        <v>1127.0036677438302</v>
      </c>
      <c r="D30" s="32">
        <f t="shared" si="3"/>
        <v>45.681363124899526</v>
      </c>
      <c r="E30" s="33">
        <f t="shared" si="1"/>
        <v>144.93995887510047</v>
      </c>
      <c r="F30" s="21">
        <v>4.26</v>
      </c>
      <c r="G30" s="100">
        <f t="shared" si="0"/>
        <v>194.88132199999998</v>
      </c>
      <c r="I30" s="8">
        <v>190.621322</v>
      </c>
      <c r="J30" s="8">
        <v>4.26</v>
      </c>
      <c r="K30" s="8">
        <v>194.881322</v>
      </c>
    </row>
    <row r="31" spans="1:11" ht="16.5" customHeight="1">
      <c r="A31" s="24" t="s">
        <v>60</v>
      </c>
      <c r="B31" s="35">
        <v>116</v>
      </c>
      <c r="C31" s="26">
        <f t="shared" si="2"/>
        <v>836.0027160448838</v>
      </c>
      <c r="D31" s="32">
        <f t="shared" si="3"/>
        <v>45.681363124899526</v>
      </c>
      <c r="E31" s="33">
        <f t="shared" si="1"/>
        <v>107.51535487510048</v>
      </c>
      <c r="F31" s="21">
        <v>4.26</v>
      </c>
      <c r="G31" s="100">
        <f t="shared" si="0"/>
        <v>157.456718</v>
      </c>
      <c r="I31" s="8">
        <v>153.196718</v>
      </c>
      <c r="J31" s="8">
        <v>4.26</v>
      </c>
      <c r="K31" s="8">
        <v>157.456718</v>
      </c>
    </row>
    <row r="32" spans="1:11" ht="16.5" customHeight="1">
      <c r="A32" s="24" t="s">
        <v>62</v>
      </c>
      <c r="B32" s="35">
        <v>116</v>
      </c>
      <c r="C32" s="26">
        <f t="shared" si="2"/>
        <v>758.002462152742</v>
      </c>
      <c r="D32" s="32">
        <f t="shared" si="3"/>
        <v>45.681363124899526</v>
      </c>
      <c r="E32" s="33">
        <f t="shared" si="1"/>
        <v>97.48401787510048</v>
      </c>
      <c r="F32" s="21">
        <v>4.26</v>
      </c>
      <c r="G32" s="100">
        <f t="shared" si="0"/>
        <v>147.425381</v>
      </c>
      <c r="I32" s="8">
        <v>143.165381</v>
      </c>
      <c r="J32" s="8">
        <v>4.26</v>
      </c>
      <c r="K32" s="8">
        <v>147.425381</v>
      </c>
    </row>
    <row r="33" spans="1:11" ht="16.5" customHeight="1">
      <c r="A33" s="24" t="s">
        <v>64</v>
      </c>
      <c r="B33" s="35">
        <v>116</v>
      </c>
      <c r="C33" s="26">
        <f t="shared" si="2"/>
        <v>791.002568073329</v>
      </c>
      <c r="D33" s="32">
        <f t="shared" si="3"/>
        <v>45.681363124899526</v>
      </c>
      <c r="E33" s="33">
        <f t="shared" si="1"/>
        <v>101.72804487510047</v>
      </c>
      <c r="F33" s="21">
        <v>4.26</v>
      </c>
      <c r="G33" s="100">
        <f t="shared" si="0"/>
        <v>151.66940799999998</v>
      </c>
      <c r="I33" s="8">
        <v>147.40940799999998</v>
      </c>
      <c r="J33" s="8">
        <v>4.26</v>
      </c>
      <c r="K33" s="8">
        <v>151.669408</v>
      </c>
    </row>
    <row r="34" spans="1:11" ht="16.5" customHeight="1">
      <c r="A34" s="24" t="s">
        <v>66</v>
      </c>
      <c r="B34" s="35">
        <v>116</v>
      </c>
      <c r="C34" s="26">
        <f t="shared" si="2"/>
        <v>650.0021147966701</v>
      </c>
      <c r="D34" s="32">
        <f t="shared" si="3"/>
        <v>45.681363124899526</v>
      </c>
      <c r="E34" s="33">
        <f t="shared" si="1"/>
        <v>83.59447487510047</v>
      </c>
      <c r="F34" s="21">
        <v>4.26</v>
      </c>
      <c r="G34" s="100">
        <f t="shared" si="0"/>
        <v>133.53583799999998</v>
      </c>
      <c r="I34" s="8">
        <v>129.275838</v>
      </c>
      <c r="J34" s="8">
        <v>4.26</v>
      </c>
      <c r="K34" s="8">
        <v>133.535838</v>
      </c>
    </row>
    <row r="35" spans="1:11" ht="16.5" customHeight="1">
      <c r="A35" s="24" t="s">
        <v>68</v>
      </c>
      <c r="B35" s="35">
        <v>116</v>
      </c>
      <c r="C35" s="26">
        <f t="shared" si="2"/>
        <v>828.0026906027917</v>
      </c>
      <c r="D35" s="32">
        <f t="shared" si="3"/>
        <v>45.681363124899526</v>
      </c>
      <c r="E35" s="33">
        <f t="shared" si="1"/>
        <v>106.48649987510049</v>
      </c>
      <c r="F35" s="21">
        <v>4.26</v>
      </c>
      <c r="G35" s="100">
        <f t="shared" si="0"/>
        <v>156.427863</v>
      </c>
      <c r="I35" s="8">
        <v>152.167863</v>
      </c>
      <c r="J35" s="8">
        <v>4.26</v>
      </c>
      <c r="K35" s="8">
        <v>156.427863</v>
      </c>
    </row>
    <row r="36" spans="1:11" ht="16.5" customHeight="1">
      <c r="A36" s="24" t="s">
        <v>70</v>
      </c>
      <c r="B36" s="35">
        <v>116</v>
      </c>
      <c r="C36" s="26">
        <f t="shared" si="2"/>
        <v>1795.005842700298</v>
      </c>
      <c r="D36" s="32">
        <f t="shared" si="3"/>
        <v>45.681363124899526</v>
      </c>
      <c r="E36" s="33">
        <f t="shared" si="1"/>
        <v>230.84935787510045</v>
      </c>
      <c r="F36" s="21">
        <v>4.26</v>
      </c>
      <c r="G36" s="100">
        <f t="shared" si="0"/>
        <v>280.79072099999996</v>
      </c>
      <c r="I36" s="8">
        <v>276.53072099999997</v>
      </c>
      <c r="J36" s="8">
        <v>4.26</v>
      </c>
      <c r="K36" s="8">
        <v>280.79072099999996</v>
      </c>
    </row>
    <row r="37" spans="1:11" ht="16.5" customHeight="1">
      <c r="A37" s="24" t="s">
        <v>72</v>
      </c>
      <c r="B37" s="35">
        <v>116</v>
      </c>
      <c r="C37" s="26">
        <f t="shared" si="2"/>
        <v>551.0017892592502</v>
      </c>
      <c r="D37" s="32">
        <f t="shared" si="3"/>
        <v>45.681363124899526</v>
      </c>
      <c r="E37" s="33">
        <f t="shared" si="1"/>
        <v>70.86239287510048</v>
      </c>
      <c r="F37" s="21">
        <v>4.26</v>
      </c>
      <c r="G37" s="100">
        <f t="shared" si="0"/>
        <v>120.803756</v>
      </c>
      <c r="I37" s="8">
        <v>116.543756</v>
      </c>
      <c r="J37" s="8">
        <v>4.26</v>
      </c>
      <c r="K37" s="8">
        <v>120.80375599999999</v>
      </c>
    </row>
    <row r="38" spans="1:11" ht="16.5" customHeight="1">
      <c r="A38" s="24" t="s">
        <v>74</v>
      </c>
      <c r="B38" s="35">
        <v>116</v>
      </c>
      <c r="C38" s="26">
        <f t="shared" si="2"/>
        <v>996.0032326623834</v>
      </c>
      <c r="D38" s="32">
        <f t="shared" si="3"/>
        <v>45.681363124899526</v>
      </c>
      <c r="E38" s="33">
        <f t="shared" si="1"/>
        <v>128.09245587510048</v>
      </c>
      <c r="F38" s="21">
        <v>4.26</v>
      </c>
      <c r="G38" s="100">
        <f t="shared" si="0"/>
        <v>178.033819</v>
      </c>
      <c r="I38" s="8">
        <v>173.773819</v>
      </c>
      <c r="J38" s="8">
        <v>4.26</v>
      </c>
      <c r="K38" s="8">
        <v>178.033819</v>
      </c>
    </row>
    <row r="39" spans="1:11" ht="16.5" customHeight="1" thickBot="1">
      <c r="A39" s="36" t="s">
        <v>76</v>
      </c>
      <c r="B39" s="37">
        <v>116</v>
      </c>
      <c r="C39" s="35">
        <f t="shared" si="2"/>
        <v>894.0029024439656</v>
      </c>
      <c r="D39" s="32">
        <f t="shared" si="3"/>
        <v>45.681363124899526</v>
      </c>
      <c r="E39" s="39">
        <f t="shared" si="1"/>
        <v>114.97455387510047</v>
      </c>
      <c r="F39" s="40">
        <v>4.26</v>
      </c>
      <c r="G39" s="101">
        <f t="shared" si="0"/>
        <v>164.91591699999998</v>
      </c>
      <c r="I39" s="8">
        <v>160.655917</v>
      </c>
      <c r="J39" s="8">
        <v>4.26</v>
      </c>
      <c r="K39" s="8">
        <v>164.91591699999998</v>
      </c>
    </row>
    <row r="40" spans="1:11" ht="18.75" customHeight="1" thickBot="1">
      <c r="A40" s="185" t="s">
        <v>643</v>
      </c>
      <c r="B40" s="186"/>
      <c r="C40" s="102">
        <f>SUM(C4:C39)</f>
        <v>30505.099159031164</v>
      </c>
      <c r="D40" s="103">
        <f>SUM(D4:D39)</f>
        <v>1596.4848802443332</v>
      </c>
      <c r="E40" s="103">
        <f>SUM(E4:E39)</f>
        <v>3923.152997755665</v>
      </c>
      <c r="F40" s="103">
        <f>SUM(F4:F39)</f>
        <v>153.36</v>
      </c>
      <c r="G40" s="104">
        <f>SUM(G4:G39)</f>
        <v>5672.997878</v>
      </c>
      <c r="I40" s="94">
        <f>SUM(I4:I39)</f>
        <v>5519.637877999999</v>
      </c>
      <c r="J40" s="94">
        <f>SUM(J4:J39)</f>
        <v>153.36</v>
      </c>
      <c r="K40" s="94">
        <f>SUM(K4:K39)</f>
        <v>5672.997878</v>
      </c>
    </row>
    <row r="41" ht="9.75" customHeight="1" thickBot="1"/>
    <row r="42" spans="4:7" ht="12.75" customHeight="1">
      <c r="D42" s="138" t="s">
        <v>644</v>
      </c>
      <c r="E42" s="140" t="s">
        <v>666</v>
      </c>
      <c r="F42" s="142" t="s">
        <v>646</v>
      </c>
      <c r="G42" s="50"/>
    </row>
    <row r="43" spans="4:7" ht="20.25" customHeight="1" thickBot="1">
      <c r="D43" s="139"/>
      <c r="E43" s="141"/>
      <c r="F43" s="143"/>
      <c r="G43" s="50"/>
    </row>
    <row r="44" spans="1:6" ht="15.75" customHeight="1">
      <c r="A44" s="176" t="s">
        <v>664</v>
      </c>
      <c r="B44" s="177"/>
      <c r="C44" s="178"/>
      <c r="D44" s="53">
        <f>SUM(G5+G6)</f>
        <v>89.64895800000002</v>
      </c>
      <c r="E44" s="54">
        <v>2</v>
      </c>
      <c r="F44" s="51">
        <f>D44/E44</f>
        <v>44.82447900000001</v>
      </c>
    </row>
    <row r="45" spans="1:6" ht="15.75" customHeight="1" thickBot="1">
      <c r="A45" s="179" t="s">
        <v>648</v>
      </c>
      <c r="B45" s="180"/>
      <c r="C45" s="181"/>
      <c r="D45" s="66">
        <f>G40-D44</f>
        <v>5583.34892</v>
      </c>
      <c r="E45" s="67">
        <v>34</v>
      </c>
      <c r="F45" s="66">
        <f>D45/E45</f>
        <v>164.21614470588236</v>
      </c>
    </row>
    <row r="46" spans="2:6" ht="16.5" thickBot="1">
      <c r="B46" s="135"/>
      <c r="C46" s="135"/>
      <c r="D46" s="68">
        <f>SUM(D41:D45)</f>
        <v>5672.997878</v>
      </c>
      <c r="E46" s="68">
        <f>SUM(E41:E45)</f>
        <v>36</v>
      </c>
      <c r="F46" s="68">
        <f>D46/E46</f>
        <v>157.5832743888889</v>
      </c>
    </row>
  </sheetData>
  <sheetProtection/>
  <mergeCells count="15">
    <mergeCell ref="A44:C44"/>
    <mergeCell ref="A45:C45"/>
    <mergeCell ref="B46:C46"/>
    <mergeCell ref="A1:G1"/>
    <mergeCell ref="A2:A3"/>
    <mergeCell ref="C2:C3"/>
    <mergeCell ref="F2:F3"/>
    <mergeCell ref="G2:G3"/>
    <mergeCell ref="A40:B40"/>
    <mergeCell ref="I2:I3"/>
    <mergeCell ref="J2:J3"/>
    <mergeCell ref="K2:K3"/>
    <mergeCell ref="D42:D43"/>
    <mergeCell ref="E42:E43"/>
    <mergeCell ref="F42:F43"/>
  </mergeCells>
  <printOptions/>
  <pageMargins left="0.7" right="0.27" top="0.22" bottom="0.23" header="0.1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1">
      <selection activeCell="I1" sqref="I1:K16384"/>
    </sheetView>
  </sheetViews>
  <sheetFormatPr defaultColWidth="6.8515625" defaultRowHeight="12.75"/>
  <cols>
    <col min="1" max="1" width="8.7109375" style="4" customWidth="1"/>
    <col min="2" max="3" width="10.00390625" style="4" customWidth="1"/>
    <col min="4" max="6" width="14.7109375" style="4" customWidth="1"/>
    <col min="7" max="7" width="11.8515625" style="4" customWidth="1"/>
    <col min="8" max="8" width="6.8515625" style="0" customWidth="1"/>
    <col min="9" max="9" width="8.28125" style="0" hidden="1" customWidth="1"/>
    <col min="10" max="10" width="7.8515625" style="0" hidden="1" customWidth="1"/>
    <col min="11" max="11" width="10.00390625" style="0" hidden="1" customWidth="1"/>
  </cols>
  <sheetData>
    <row r="1" spans="1:10" ht="42.75" customHeight="1" thickBot="1">
      <c r="A1" s="187" t="s">
        <v>677</v>
      </c>
      <c r="B1" s="188"/>
      <c r="C1" s="188"/>
      <c r="D1" s="188"/>
      <c r="E1" s="188"/>
      <c r="F1" s="188"/>
      <c r="G1" s="189"/>
      <c r="J1" s="2"/>
    </row>
    <row r="2" spans="1:11" ht="38.25" customHeight="1" thickBot="1">
      <c r="A2" s="154" t="s">
        <v>652</v>
      </c>
      <c r="B2" s="13" t="s">
        <v>636</v>
      </c>
      <c r="C2" s="155" t="s">
        <v>637</v>
      </c>
      <c r="D2" s="14" t="s">
        <v>638</v>
      </c>
      <c r="E2" s="15" t="s">
        <v>639</v>
      </c>
      <c r="F2" s="161" t="s">
        <v>670</v>
      </c>
      <c r="G2" s="161" t="s">
        <v>651</v>
      </c>
      <c r="I2" s="157" t="s">
        <v>2</v>
      </c>
      <c r="J2" s="157" t="s">
        <v>3</v>
      </c>
      <c r="K2" s="157" t="s">
        <v>4</v>
      </c>
    </row>
    <row r="3" spans="1:11" ht="20.25" customHeight="1" thickBot="1">
      <c r="A3" s="154"/>
      <c r="B3" s="17" t="s">
        <v>640</v>
      </c>
      <c r="C3" s="156"/>
      <c r="D3" s="18" t="s">
        <v>641</v>
      </c>
      <c r="E3" s="19" t="s">
        <v>642</v>
      </c>
      <c r="F3" s="162"/>
      <c r="G3" s="163"/>
      <c r="I3" s="158"/>
      <c r="J3" s="158"/>
      <c r="K3" s="158"/>
    </row>
    <row r="4" spans="1:11" ht="15.75">
      <c r="A4" s="24" t="s">
        <v>5</v>
      </c>
      <c r="B4" s="20">
        <v>116</v>
      </c>
      <c r="C4" s="26">
        <f>E4*7.77565880721</f>
        <v>681.0022124128195</v>
      </c>
      <c r="D4" s="27">
        <f>B4*81662/62210*30/100</f>
        <v>45.681363124899526</v>
      </c>
      <c r="E4" s="28">
        <f>I4-D4</f>
        <v>87.58128787510049</v>
      </c>
      <c r="F4" s="21">
        <v>4.26</v>
      </c>
      <c r="G4" s="99">
        <f aca="true" t="shared" si="0" ref="G4:G39">D4+E4+F4</f>
        <v>137.522651</v>
      </c>
      <c r="I4" s="8">
        <v>133.262651</v>
      </c>
      <c r="J4" s="8">
        <v>4.26</v>
      </c>
      <c r="K4" s="8">
        <v>137.522651</v>
      </c>
    </row>
    <row r="5" spans="1:11" ht="15.75">
      <c r="A5" s="24" t="s">
        <v>8</v>
      </c>
      <c r="B5" s="20">
        <v>54</v>
      </c>
      <c r="C5" s="26">
        <f>E5*7.77565880721</f>
        <v>799.0025933641826</v>
      </c>
      <c r="D5" s="32">
        <f>B5*81662/62210*30/100</f>
        <v>21.26546214434978</v>
      </c>
      <c r="E5" s="33">
        <f aca="true" t="shared" si="1" ref="E5:E39">I5-D5</f>
        <v>102.75689985565022</v>
      </c>
      <c r="F5" s="21">
        <v>4.26</v>
      </c>
      <c r="G5" s="100">
        <f t="shared" si="0"/>
        <v>128.282362</v>
      </c>
      <c r="I5" s="8">
        <v>124.022362</v>
      </c>
      <c r="J5" s="8">
        <v>4.26</v>
      </c>
      <c r="K5" s="8">
        <v>128.282362</v>
      </c>
    </row>
    <row r="6" spans="1:11" ht="15.75">
      <c r="A6" s="24" t="s">
        <v>10</v>
      </c>
      <c r="B6" s="20">
        <v>56</v>
      </c>
      <c r="C6" s="26">
        <f aca="true" t="shared" si="2" ref="C6:C39">E6*7.77565880721</f>
        <v>82.00027164093026</v>
      </c>
      <c r="D6" s="32">
        <f>B6*81662/62210*30/100</f>
        <v>22.053071853399775</v>
      </c>
      <c r="E6" s="33">
        <f t="shared" si="1"/>
        <v>10.545765146600221</v>
      </c>
      <c r="F6" s="21">
        <v>4.26</v>
      </c>
      <c r="G6" s="100">
        <f t="shared" si="0"/>
        <v>36.858836999999994</v>
      </c>
      <c r="I6" s="8">
        <v>32.598836999999996</v>
      </c>
      <c r="J6" s="8">
        <v>4.26</v>
      </c>
      <c r="K6" s="8">
        <v>36.858837</v>
      </c>
    </row>
    <row r="7" spans="1:11" ht="15.75">
      <c r="A7" s="24" t="s">
        <v>12</v>
      </c>
      <c r="B7" s="35">
        <v>116</v>
      </c>
      <c r="C7" s="26">
        <f t="shared" si="2"/>
        <v>466.00152185289437</v>
      </c>
      <c r="D7" s="32">
        <f aca="true" t="shared" si="3" ref="D7:D39">B7*81662/62210*30/100</f>
        <v>45.681363124899526</v>
      </c>
      <c r="E7" s="33">
        <f t="shared" si="1"/>
        <v>59.93080887510049</v>
      </c>
      <c r="F7" s="21">
        <v>4.26</v>
      </c>
      <c r="G7" s="100">
        <f t="shared" si="0"/>
        <v>109.87217200000002</v>
      </c>
      <c r="I7" s="8">
        <v>105.61217200000002</v>
      </c>
      <c r="J7" s="8">
        <v>4.26</v>
      </c>
      <c r="K7" s="8">
        <v>109.872172</v>
      </c>
    </row>
    <row r="8" spans="1:11" ht="15.75">
      <c r="A8" s="24" t="s">
        <v>14</v>
      </c>
      <c r="B8" s="35">
        <v>116</v>
      </c>
      <c r="C8" s="26">
        <f t="shared" si="2"/>
        <v>694.002250840347</v>
      </c>
      <c r="D8" s="32">
        <f t="shared" si="3"/>
        <v>45.681363124899526</v>
      </c>
      <c r="E8" s="33">
        <f t="shared" si="1"/>
        <v>89.25317687510048</v>
      </c>
      <c r="F8" s="21">
        <v>4.26</v>
      </c>
      <c r="G8" s="100">
        <f t="shared" si="0"/>
        <v>139.19454</v>
      </c>
      <c r="I8" s="8">
        <v>134.93454</v>
      </c>
      <c r="J8" s="8">
        <v>4.26</v>
      </c>
      <c r="K8" s="8">
        <v>139.19454</v>
      </c>
    </row>
    <row r="9" spans="1:11" ht="15.75">
      <c r="A9" s="24" t="s">
        <v>16</v>
      </c>
      <c r="B9" s="35">
        <v>116</v>
      </c>
      <c r="C9" s="26">
        <f t="shared" si="2"/>
        <v>1078.0034953877414</v>
      </c>
      <c r="D9" s="32">
        <f t="shared" si="3"/>
        <v>45.681363124899526</v>
      </c>
      <c r="E9" s="33">
        <f t="shared" si="1"/>
        <v>138.63821987510048</v>
      </c>
      <c r="F9" s="21">
        <v>4.26</v>
      </c>
      <c r="G9" s="100">
        <f t="shared" si="0"/>
        <v>188.57958299999999</v>
      </c>
      <c r="I9" s="8">
        <v>184.319583</v>
      </c>
      <c r="J9" s="8">
        <v>4.26</v>
      </c>
      <c r="K9" s="8">
        <v>188.579583</v>
      </c>
    </row>
    <row r="10" spans="1:11" ht="15.75">
      <c r="A10" s="24" t="s">
        <v>18</v>
      </c>
      <c r="B10" s="35">
        <v>116</v>
      </c>
      <c r="C10" s="26">
        <f t="shared" si="2"/>
        <v>497.00161169338475</v>
      </c>
      <c r="D10" s="32">
        <f t="shared" si="3"/>
        <v>45.681363124899526</v>
      </c>
      <c r="E10" s="33">
        <f t="shared" si="1"/>
        <v>63.917620875100475</v>
      </c>
      <c r="F10" s="21">
        <v>4.26</v>
      </c>
      <c r="G10" s="100">
        <f t="shared" si="0"/>
        <v>113.858984</v>
      </c>
      <c r="I10" s="8">
        <v>109.598984</v>
      </c>
      <c r="J10" s="8">
        <v>4.26</v>
      </c>
      <c r="K10" s="8">
        <v>113.858984</v>
      </c>
    </row>
    <row r="11" spans="1:11" ht="15.75">
      <c r="A11" s="24" t="s">
        <v>20</v>
      </c>
      <c r="B11" s="35">
        <v>116</v>
      </c>
      <c r="C11" s="26">
        <f t="shared" si="2"/>
        <v>894.0029024439656</v>
      </c>
      <c r="D11" s="32">
        <f t="shared" si="3"/>
        <v>45.681363124899526</v>
      </c>
      <c r="E11" s="33">
        <f t="shared" si="1"/>
        <v>114.97455387510047</v>
      </c>
      <c r="F11" s="21">
        <v>4.26</v>
      </c>
      <c r="G11" s="100">
        <f t="shared" si="0"/>
        <v>164.91591699999998</v>
      </c>
      <c r="I11" s="8">
        <v>160.655917</v>
      </c>
      <c r="J11" s="8">
        <v>4.26</v>
      </c>
      <c r="K11" s="8">
        <v>164.91591699999998</v>
      </c>
    </row>
    <row r="12" spans="1:11" ht="15.75">
      <c r="A12" s="24" t="s">
        <v>22</v>
      </c>
      <c r="B12" s="35">
        <v>116</v>
      </c>
      <c r="C12" s="26">
        <f t="shared" si="2"/>
        <v>696.0022591447847</v>
      </c>
      <c r="D12" s="32">
        <f t="shared" si="3"/>
        <v>45.681363124899526</v>
      </c>
      <c r="E12" s="33">
        <f t="shared" si="1"/>
        <v>89.51039087510048</v>
      </c>
      <c r="F12" s="21">
        <v>4.26</v>
      </c>
      <c r="G12" s="100">
        <f t="shared" si="0"/>
        <v>139.451754</v>
      </c>
      <c r="I12" s="8">
        <v>135.191754</v>
      </c>
      <c r="J12" s="8">
        <v>4.26</v>
      </c>
      <c r="K12" s="8">
        <v>139.451754</v>
      </c>
    </row>
    <row r="13" spans="1:11" ht="15.75">
      <c r="A13" s="24" t="s">
        <v>24</v>
      </c>
      <c r="B13" s="35">
        <v>116</v>
      </c>
      <c r="C13" s="26">
        <f t="shared" si="2"/>
        <v>927.0030239158701</v>
      </c>
      <c r="D13" s="32">
        <f t="shared" si="3"/>
        <v>45.681363124899526</v>
      </c>
      <c r="E13" s="33">
        <f t="shared" si="1"/>
        <v>119.21858287510045</v>
      </c>
      <c r="F13" s="21">
        <v>4.26</v>
      </c>
      <c r="G13" s="100">
        <f t="shared" si="0"/>
        <v>169.15994599999996</v>
      </c>
      <c r="I13" s="8">
        <v>164.89994599999997</v>
      </c>
      <c r="J13" s="8">
        <v>4.26</v>
      </c>
      <c r="K13" s="8">
        <v>169.159946</v>
      </c>
    </row>
    <row r="14" spans="1:11" ht="15.75">
      <c r="A14" s="24" t="s">
        <v>26</v>
      </c>
      <c r="B14" s="35">
        <v>116</v>
      </c>
      <c r="C14" s="26">
        <f t="shared" si="2"/>
        <v>671.0021786662898</v>
      </c>
      <c r="D14" s="32">
        <f t="shared" si="3"/>
        <v>45.681363124899526</v>
      </c>
      <c r="E14" s="33">
        <f t="shared" si="1"/>
        <v>86.29521887510049</v>
      </c>
      <c r="F14" s="21">
        <v>4.26</v>
      </c>
      <c r="G14" s="100">
        <f t="shared" si="0"/>
        <v>136.236582</v>
      </c>
      <c r="I14" s="8">
        <v>131.976582</v>
      </c>
      <c r="J14" s="8">
        <v>4.26</v>
      </c>
      <c r="K14" s="8">
        <v>136.236582</v>
      </c>
    </row>
    <row r="15" spans="1:11" ht="15.75">
      <c r="A15" s="24" t="s">
        <v>28</v>
      </c>
      <c r="B15" s="35">
        <v>116</v>
      </c>
      <c r="C15" s="26">
        <f t="shared" si="2"/>
        <v>770.0025042037096</v>
      </c>
      <c r="D15" s="32">
        <f t="shared" si="3"/>
        <v>45.681363124899526</v>
      </c>
      <c r="E15" s="33">
        <f t="shared" si="1"/>
        <v>99.02730087510048</v>
      </c>
      <c r="F15" s="21">
        <v>4.26</v>
      </c>
      <c r="G15" s="100">
        <f t="shared" si="0"/>
        <v>148.968664</v>
      </c>
      <c r="I15" s="8">
        <v>144.708664</v>
      </c>
      <c r="J15" s="8">
        <v>4.26</v>
      </c>
      <c r="K15" s="8">
        <v>148.968664</v>
      </c>
    </row>
    <row r="16" spans="1:11" ht="15.75">
      <c r="A16" s="24" t="s">
        <v>30</v>
      </c>
      <c r="B16" s="35">
        <v>116</v>
      </c>
      <c r="C16" s="26">
        <f t="shared" si="2"/>
        <v>1192.0038754327857</v>
      </c>
      <c r="D16" s="32">
        <f t="shared" si="3"/>
        <v>45.681363124899526</v>
      </c>
      <c r="E16" s="33">
        <f t="shared" si="1"/>
        <v>153.2994058751005</v>
      </c>
      <c r="F16" s="21">
        <v>4.26</v>
      </c>
      <c r="G16" s="100">
        <f t="shared" si="0"/>
        <v>203.240769</v>
      </c>
      <c r="I16" s="8">
        <v>198.980769</v>
      </c>
      <c r="J16" s="8">
        <v>4.26</v>
      </c>
      <c r="K16" s="8">
        <v>203.240769</v>
      </c>
    </row>
    <row r="17" spans="1:11" ht="15.75">
      <c r="A17" s="24" t="s">
        <v>32</v>
      </c>
      <c r="B17" s="35">
        <v>116</v>
      </c>
      <c r="C17" s="26">
        <f t="shared" si="2"/>
        <v>695.0022627682247</v>
      </c>
      <c r="D17" s="32">
        <f t="shared" si="3"/>
        <v>45.681363124899526</v>
      </c>
      <c r="E17" s="33">
        <f t="shared" si="1"/>
        <v>89.3817848751005</v>
      </c>
      <c r="F17" s="21">
        <v>4.26</v>
      </c>
      <c r="G17" s="100">
        <f t="shared" si="0"/>
        <v>139.323148</v>
      </c>
      <c r="I17" s="8">
        <v>135.063148</v>
      </c>
      <c r="J17" s="8">
        <v>4.26</v>
      </c>
      <c r="K17" s="8">
        <v>139.323148</v>
      </c>
    </row>
    <row r="18" spans="1:11" ht="15.75">
      <c r="A18" s="24" t="s">
        <v>34</v>
      </c>
      <c r="B18" s="35">
        <v>116</v>
      </c>
      <c r="C18" s="26">
        <f t="shared" si="2"/>
        <v>216.00070929228545</v>
      </c>
      <c r="D18" s="32">
        <f t="shared" si="3"/>
        <v>45.681363124899526</v>
      </c>
      <c r="E18" s="33">
        <f t="shared" si="1"/>
        <v>27.779087875100466</v>
      </c>
      <c r="F18" s="21">
        <v>4.26</v>
      </c>
      <c r="G18" s="100">
        <f t="shared" si="0"/>
        <v>77.720451</v>
      </c>
      <c r="I18" s="8">
        <v>73.46045099999999</v>
      </c>
      <c r="J18" s="8">
        <v>4.26</v>
      </c>
      <c r="K18" s="8">
        <v>77.720451</v>
      </c>
    </row>
    <row r="19" spans="1:11" ht="15.75">
      <c r="A19" s="24" t="s">
        <v>36</v>
      </c>
      <c r="B19" s="35">
        <v>116</v>
      </c>
      <c r="C19" s="26">
        <f t="shared" si="2"/>
        <v>923.0029995313361</v>
      </c>
      <c r="D19" s="32">
        <f t="shared" si="3"/>
        <v>45.681363124899526</v>
      </c>
      <c r="E19" s="33">
        <f t="shared" si="1"/>
        <v>118.70415387510047</v>
      </c>
      <c r="F19" s="21">
        <v>4.26</v>
      </c>
      <c r="G19" s="100">
        <f t="shared" si="0"/>
        <v>168.64551699999998</v>
      </c>
      <c r="I19" s="8">
        <v>164.385517</v>
      </c>
      <c r="J19" s="8">
        <v>4.26</v>
      </c>
      <c r="K19" s="8">
        <v>168.645517</v>
      </c>
    </row>
    <row r="20" spans="1:11" ht="15.75">
      <c r="A20" s="24" t="s">
        <v>38</v>
      </c>
      <c r="B20" s="35">
        <v>116</v>
      </c>
      <c r="C20" s="26">
        <f t="shared" si="2"/>
        <v>1085.0035244532735</v>
      </c>
      <c r="D20" s="32">
        <f t="shared" si="3"/>
        <v>45.681363124899526</v>
      </c>
      <c r="E20" s="33">
        <f t="shared" si="1"/>
        <v>139.53846887510048</v>
      </c>
      <c r="F20" s="21">
        <v>4.26</v>
      </c>
      <c r="G20" s="100">
        <f t="shared" si="0"/>
        <v>189.479832</v>
      </c>
      <c r="I20" s="8">
        <v>185.219832</v>
      </c>
      <c r="J20" s="8">
        <v>4.26</v>
      </c>
      <c r="K20" s="8">
        <v>189.479832</v>
      </c>
    </row>
    <row r="21" spans="1:11" ht="15.75">
      <c r="A21" s="24" t="s">
        <v>40</v>
      </c>
      <c r="B21" s="35">
        <v>116</v>
      </c>
      <c r="C21" s="26">
        <f t="shared" si="2"/>
        <v>831.0027030594482</v>
      </c>
      <c r="D21" s="32">
        <f t="shared" si="3"/>
        <v>45.681363124899526</v>
      </c>
      <c r="E21" s="33">
        <f t="shared" si="1"/>
        <v>106.87232087510048</v>
      </c>
      <c r="F21" s="21">
        <v>4.26</v>
      </c>
      <c r="G21" s="100">
        <f t="shared" si="0"/>
        <v>156.813684</v>
      </c>
      <c r="I21" s="8">
        <v>152.553684</v>
      </c>
      <c r="J21" s="8">
        <v>4.26</v>
      </c>
      <c r="K21" s="8">
        <v>156.813684</v>
      </c>
    </row>
    <row r="22" spans="1:11" ht="15.75">
      <c r="A22" s="24" t="s">
        <v>42</v>
      </c>
      <c r="B22" s="35">
        <v>116</v>
      </c>
      <c r="C22" s="26">
        <f t="shared" si="2"/>
        <v>178.00057483494535</v>
      </c>
      <c r="D22" s="32">
        <f t="shared" si="3"/>
        <v>45.681363124899526</v>
      </c>
      <c r="E22" s="33">
        <f t="shared" si="1"/>
        <v>22.892024875100468</v>
      </c>
      <c r="F22" s="21">
        <v>4.26</v>
      </c>
      <c r="G22" s="100">
        <f t="shared" si="0"/>
        <v>72.833388</v>
      </c>
      <c r="I22" s="8">
        <v>68.573388</v>
      </c>
      <c r="J22" s="8">
        <v>4.26</v>
      </c>
      <c r="K22" s="8">
        <v>72.833388</v>
      </c>
    </row>
    <row r="23" spans="1:11" ht="15.75">
      <c r="A23" s="24" t="s">
        <v>44</v>
      </c>
      <c r="B23" s="35">
        <v>116</v>
      </c>
      <c r="C23" s="26">
        <f t="shared" si="2"/>
        <v>655.0021277821055</v>
      </c>
      <c r="D23" s="32">
        <f t="shared" si="3"/>
        <v>45.681363124899526</v>
      </c>
      <c r="E23" s="33">
        <f t="shared" si="1"/>
        <v>84.23750887510047</v>
      </c>
      <c r="F23" s="21">
        <v>4.26</v>
      </c>
      <c r="G23" s="100">
        <f t="shared" si="0"/>
        <v>134.17887199999998</v>
      </c>
      <c r="I23" s="8">
        <v>129.918872</v>
      </c>
      <c r="J23" s="8">
        <v>4.26</v>
      </c>
      <c r="K23" s="8">
        <v>134.178872</v>
      </c>
    </row>
    <row r="24" spans="1:11" ht="15.75">
      <c r="A24" s="24" t="s">
        <v>46</v>
      </c>
      <c r="B24" s="35">
        <v>116</v>
      </c>
      <c r="C24" s="26">
        <f t="shared" si="2"/>
        <v>260.00085311162115</v>
      </c>
      <c r="D24" s="32">
        <f t="shared" si="3"/>
        <v>45.681363124899526</v>
      </c>
      <c r="E24" s="33">
        <f t="shared" si="1"/>
        <v>33.43779087510047</v>
      </c>
      <c r="F24" s="21">
        <v>4.26</v>
      </c>
      <c r="G24" s="100">
        <f t="shared" si="0"/>
        <v>83.379154</v>
      </c>
      <c r="I24" s="8">
        <v>79.119154</v>
      </c>
      <c r="J24" s="8">
        <v>4.26</v>
      </c>
      <c r="K24" s="8">
        <v>83.379154</v>
      </c>
    </row>
    <row r="25" spans="1:11" ht="15.75">
      <c r="A25" s="24" t="s">
        <v>48</v>
      </c>
      <c r="B25" s="35">
        <v>116</v>
      </c>
      <c r="C25" s="26">
        <f t="shared" si="2"/>
        <v>353.00114596006915</v>
      </c>
      <c r="D25" s="32">
        <f t="shared" si="3"/>
        <v>45.681363124899526</v>
      </c>
      <c r="E25" s="33">
        <f t="shared" si="1"/>
        <v>45.398229875100476</v>
      </c>
      <c r="F25" s="21">
        <v>4.26</v>
      </c>
      <c r="G25" s="100">
        <f t="shared" si="0"/>
        <v>95.33959300000001</v>
      </c>
      <c r="I25" s="8">
        <v>91.079593</v>
      </c>
      <c r="J25" s="8">
        <v>4.26</v>
      </c>
      <c r="K25" s="8">
        <v>95.339593</v>
      </c>
    </row>
    <row r="26" spans="1:11" ht="15.75">
      <c r="A26" s="24" t="s">
        <v>50</v>
      </c>
      <c r="B26" s="35">
        <v>116</v>
      </c>
      <c r="C26" s="26">
        <f t="shared" si="2"/>
        <v>457.0014844829246</v>
      </c>
      <c r="D26" s="32">
        <f t="shared" si="3"/>
        <v>45.681363124899526</v>
      </c>
      <c r="E26" s="33">
        <f t="shared" si="1"/>
        <v>58.77334587510048</v>
      </c>
      <c r="F26" s="21">
        <v>4.26</v>
      </c>
      <c r="G26" s="100">
        <f t="shared" si="0"/>
        <v>108.71470900000001</v>
      </c>
      <c r="I26" s="8">
        <v>104.45470900000001</v>
      </c>
      <c r="J26" s="8">
        <v>4.26</v>
      </c>
      <c r="K26" s="8">
        <v>108.714709</v>
      </c>
    </row>
    <row r="27" spans="1:11" ht="15.75">
      <c r="A27" s="24" t="s">
        <v>52</v>
      </c>
      <c r="B27" s="35">
        <v>116</v>
      </c>
      <c r="C27" s="26">
        <f t="shared" si="2"/>
        <v>879.0028557120004</v>
      </c>
      <c r="D27" s="32">
        <f t="shared" si="3"/>
        <v>45.681363124899526</v>
      </c>
      <c r="E27" s="33">
        <f t="shared" si="1"/>
        <v>113.04545087510047</v>
      </c>
      <c r="F27" s="21">
        <v>4.26</v>
      </c>
      <c r="G27" s="100">
        <f t="shared" si="0"/>
        <v>162.98681399999998</v>
      </c>
      <c r="I27" s="8">
        <v>158.726814</v>
      </c>
      <c r="J27" s="8">
        <v>4.26</v>
      </c>
      <c r="K27" s="8">
        <v>162.98681399999998</v>
      </c>
    </row>
    <row r="28" spans="1:11" ht="15.75">
      <c r="A28" s="24" t="s">
        <v>54</v>
      </c>
      <c r="B28" s="35">
        <v>116</v>
      </c>
      <c r="C28" s="26">
        <f t="shared" si="2"/>
        <v>835.0027118926647</v>
      </c>
      <c r="D28" s="32">
        <f t="shared" si="3"/>
        <v>45.681363124899526</v>
      </c>
      <c r="E28" s="33">
        <f t="shared" si="1"/>
        <v>107.38674787510047</v>
      </c>
      <c r="F28" s="21">
        <v>4.26</v>
      </c>
      <c r="G28" s="100">
        <f t="shared" si="0"/>
        <v>157.32811099999998</v>
      </c>
      <c r="I28" s="8">
        <v>153.068111</v>
      </c>
      <c r="J28" s="8">
        <v>4.26</v>
      </c>
      <c r="K28" s="8">
        <v>157.328111</v>
      </c>
    </row>
    <row r="29" spans="1:11" ht="15.75">
      <c r="A29" s="24" t="s">
        <v>56</v>
      </c>
      <c r="B29" s="35">
        <v>116</v>
      </c>
      <c r="C29" s="26">
        <f t="shared" si="2"/>
        <v>1332.0043323328846</v>
      </c>
      <c r="D29" s="32">
        <f t="shared" si="3"/>
        <v>45.681363124899526</v>
      </c>
      <c r="E29" s="33">
        <f t="shared" si="1"/>
        <v>171.3043698751005</v>
      </c>
      <c r="F29" s="21">
        <v>4.26</v>
      </c>
      <c r="G29" s="100">
        <f t="shared" si="0"/>
        <v>221.245733</v>
      </c>
      <c r="I29" s="8">
        <v>216.985733</v>
      </c>
      <c r="J29" s="8">
        <v>4.26</v>
      </c>
      <c r="K29" s="8">
        <v>221.245733</v>
      </c>
    </row>
    <row r="30" spans="1:11" ht="15.75">
      <c r="A30" s="24" t="s">
        <v>58</v>
      </c>
      <c r="B30" s="35">
        <v>116</v>
      </c>
      <c r="C30" s="26">
        <f t="shared" si="2"/>
        <v>874.002842726565</v>
      </c>
      <c r="D30" s="32">
        <f t="shared" si="3"/>
        <v>45.681363124899526</v>
      </c>
      <c r="E30" s="33">
        <f t="shared" si="1"/>
        <v>112.40241687510047</v>
      </c>
      <c r="F30" s="21">
        <v>4.26</v>
      </c>
      <c r="G30" s="100">
        <f t="shared" si="0"/>
        <v>162.34377999999998</v>
      </c>
      <c r="I30" s="8">
        <v>158.08378</v>
      </c>
      <c r="J30" s="8">
        <v>4.26</v>
      </c>
      <c r="K30" s="8">
        <v>162.34377999999998</v>
      </c>
    </row>
    <row r="31" spans="1:11" ht="15.75">
      <c r="A31" s="24" t="s">
        <v>60</v>
      </c>
      <c r="B31" s="35">
        <v>116</v>
      </c>
      <c r="C31" s="26">
        <f t="shared" si="2"/>
        <v>612.0019881149889</v>
      </c>
      <c r="D31" s="32">
        <f t="shared" si="3"/>
        <v>45.681363124899526</v>
      </c>
      <c r="E31" s="33">
        <f t="shared" si="1"/>
        <v>78.70741287510049</v>
      </c>
      <c r="F31" s="21">
        <v>4.26</v>
      </c>
      <c r="G31" s="100">
        <f t="shared" si="0"/>
        <v>128.648776</v>
      </c>
      <c r="I31" s="8">
        <v>124.38877600000001</v>
      </c>
      <c r="J31" s="8">
        <v>4.26</v>
      </c>
      <c r="K31" s="8">
        <v>128.648776</v>
      </c>
    </row>
    <row r="32" spans="1:11" ht="15.75">
      <c r="A32" s="24" t="s">
        <v>62</v>
      </c>
      <c r="B32" s="35">
        <v>116</v>
      </c>
      <c r="C32" s="26">
        <f t="shared" si="2"/>
        <v>1267.0041168682703</v>
      </c>
      <c r="D32" s="32">
        <f t="shared" si="3"/>
        <v>45.681363124899526</v>
      </c>
      <c r="E32" s="33">
        <f t="shared" si="1"/>
        <v>162.94492187510048</v>
      </c>
      <c r="F32" s="21">
        <v>4.26</v>
      </c>
      <c r="G32" s="100">
        <f t="shared" si="0"/>
        <v>212.886285</v>
      </c>
      <c r="I32" s="8">
        <v>208.626285</v>
      </c>
      <c r="J32" s="8">
        <v>4.26</v>
      </c>
      <c r="K32" s="8">
        <v>212.886285</v>
      </c>
    </row>
    <row r="33" spans="1:11" ht="15.75">
      <c r="A33" s="24" t="s">
        <v>64</v>
      </c>
      <c r="B33" s="35">
        <v>116</v>
      </c>
      <c r="C33" s="26">
        <f t="shared" si="2"/>
        <v>791.0025758489878</v>
      </c>
      <c r="D33" s="32">
        <f t="shared" si="3"/>
        <v>45.681363124899526</v>
      </c>
      <c r="E33" s="33">
        <f t="shared" si="1"/>
        <v>101.72804587510046</v>
      </c>
      <c r="F33" s="21">
        <v>4.26</v>
      </c>
      <c r="G33" s="100">
        <f t="shared" si="0"/>
        <v>151.66940899999997</v>
      </c>
      <c r="I33" s="8">
        <v>147.40940899999998</v>
      </c>
      <c r="J33" s="8">
        <v>4.26</v>
      </c>
      <c r="K33" s="8">
        <v>151.669409</v>
      </c>
    </row>
    <row r="34" spans="1:11" ht="15.75">
      <c r="A34" s="24" t="s">
        <v>66</v>
      </c>
      <c r="B34" s="35">
        <v>116</v>
      </c>
      <c r="C34" s="26">
        <f t="shared" si="2"/>
        <v>1039.0033801051593</v>
      </c>
      <c r="D34" s="32">
        <f t="shared" si="3"/>
        <v>45.681363124899526</v>
      </c>
      <c r="E34" s="33">
        <f t="shared" si="1"/>
        <v>133.62255287510052</v>
      </c>
      <c r="F34" s="21">
        <v>4.26</v>
      </c>
      <c r="G34" s="100">
        <f t="shared" si="0"/>
        <v>183.56391600000003</v>
      </c>
      <c r="I34" s="8">
        <v>179.30391600000004</v>
      </c>
      <c r="J34" s="8">
        <v>4.26</v>
      </c>
      <c r="K34" s="8">
        <v>183.563916</v>
      </c>
    </row>
    <row r="35" spans="1:11" ht="15.75">
      <c r="A35" s="24" t="s">
        <v>68</v>
      </c>
      <c r="B35" s="35">
        <v>116</v>
      </c>
      <c r="C35" s="26">
        <f t="shared" si="2"/>
        <v>742.0024190442169</v>
      </c>
      <c r="D35" s="32">
        <f t="shared" si="3"/>
        <v>45.681363124899526</v>
      </c>
      <c r="E35" s="33">
        <f t="shared" si="1"/>
        <v>95.42630887510049</v>
      </c>
      <c r="F35" s="21">
        <v>4.26</v>
      </c>
      <c r="G35" s="100">
        <f t="shared" si="0"/>
        <v>145.367672</v>
      </c>
      <c r="I35" s="8">
        <v>141.107672</v>
      </c>
      <c r="J35" s="8">
        <v>4.26</v>
      </c>
      <c r="K35" s="8">
        <v>145.367672</v>
      </c>
    </row>
    <row r="36" spans="1:11" ht="15.75">
      <c r="A36" s="24" t="s">
        <v>70</v>
      </c>
      <c r="B36" s="35">
        <v>116</v>
      </c>
      <c r="C36" s="26">
        <f t="shared" si="2"/>
        <v>1198.0038925704398</v>
      </c>
      <c r="D36" s="32">
        <f t="shared" si="3"/>
        <v>45.681363124899526</v>
      </c>
      <c r="E36" s="33">
        <f t="shared" si="1"/>
        <v>154.07104687510048</v>
      </c>
      <c r="F36" s="21">
        <v>4.26</v>
      </c>
      <c r="G36" s="100">
        <f t="shared" si="0"/>
        <v>204.01241</v>
      </c>
      <c r="I36" s="8">
        <v>199.75241</v>
      </c>
      <c r="J36" s="8">
        <v>4.26</v>
      </c>
      <c r="K36" s="8">
        <v>204.01241</v>
      </c>
    </row>
    <row r="37" spans="1:11" ht="15.75">
      <c r="A37" s="24" t="s">
        <v>72</v>
      </c>
      <c r="B37" s="35">
        <v>116</v>
      </c>
      <c r="C37" s="26">
        <f t="shared" si="2"/>
        <v>1006.964275632214</v>
      </c>
      <c r="D37" s="32">
        <f t="shared" si="3"/>
        <v>45.681363124899526</v>
      </c>
      <c r="E37" s="33">
        <f t="shared" si="1"/>
        <v>129.5021168751005</v>
      </c>
      <c r="F37" s="21">
        <v>4.26</v>
      </c>
      <c r="G37" s="100">
        <f t="shared" si="0"/>
        <v>179.44348000000002</v>
      </c>
      <c r="I37" s="8">
        <v>175.18348000000003</v>
      </c>
      <c r="J37" s="8">
        <v>4.26</v>
      </c>
      <c r="K37" s="8">
        <v>179.44348</v>
      </c>
    </row>
    <row r="38" spans="1:11" ht="15.75">
      <c r="A38" s="24" t="s">
        <v>74</v>
      </c>
      <c r="B38" s="35">
        <v>116</v>
      </c>
      <c r="C38" s="26">
        <f t="shared" si="2"/>
        <v>343.00111221353944</v>
      </c>
      <c r="D38" s="32">
        <f t="shared" si="3"/>
        <v>45.681363124899526</v>
      </c>
      <c r="E38" s="33">
        <f t="shared" si="1"/>
        <v>44.11216087510048</v>
      </c>
      <c r="F38" s="21">
        <v>4.26</v>
      </c>
      <c r="G38" s="100">
        <f t="shared" si="0"/>
        <v>94.05352400000001</v>
      </c>
      <c r="I38" s="8">
        <v>89.793524</v>
      </c>
      <c r="J38" s="8">
        <v>4.26</v>
      </c>
      <c r="K38" s="8">
        <v>94.053524</v>
      </c>
    </row>
    <row r="39" spans="1:11" ht="16.5" thickBot="1">
      <c r="A39" s="36" t="s">
        <v>76</v>
      </c>
      <c r="B39" s="37">
        <v>116</v>
      </c>
      <c r="C39" s="35">
        <f t="shared" si="2"/>
        <v>1054.0034190614656</v>
      </c>
      <c r="D39" s="32">
        <f t="shared" si="3"/>
        <v>45.681363124899526</v>
      </c>
      <c r="E39" s="39">
        <f t="shared" si="1"/>
        <v>135.5516548751005</v>
      </c>
      <c r="F39" s="40">
        <v>4.26</v>
      </c>
      <c r="G39" s="101">
        <f t="shared" si="0"/>
        <v>185.493018</v>
      </c>
      <c r="I39" s="8">
        <v>181.23301800000002</v>
      </c>
      <c r="J39" s="8">
        <v>4.26</v>
      </c>
      <c r="K39" s="8">
        <v>185.493018</v>
      </c>
    </row>
    <row r="40" spans="1:11" ht="20.25" customHeight="1" thickBot="1">
      <c r="A40" s="185" t="s">
        <v>643</v>
      </c>
      <c r="B40" s="185"/>
      <c r="C40" s="102">
        <f>SUM(C4:C39)</f>
        <v>27073.049008399328</v>
      </c>
      <c r="D40" s="103">
        <f>SUM(D4:D39)</f>
        <v>1596.4848802443332</v>
      </c>
      <c r="E40" s="103">
        <f>SUM(E4:E39)</f>
        <v>3481.7691567556667</v>
      </c>
      <c r="F40" s="103">
        <f>SUM(F4:F39)</f>
        <v>153.36</v>
      </c>
      <c r="G40" s="104">
        <f>SUM(G4:G39)</f>
        <v>5231.614037</v>
      </c>
      <c r="I40" s="94">
        <f>SUM(I4:I39)</f>
        <v>5078.254036999999</v>
      </c>
      <c r="J40" s="94">
        <f>SUM(J4:J39)</f>
        <v>153.36</v>
      </c>
      <c r="K40" s="94">
        <f>SUM(K4:K39)</f>
        <v>5231.614037</v>
      </c>
    </row>
    <row r="41" ht="13.5" thickBot="1"/>
    <row r="42" spans="4:7" ht="15.75" customHeight="1">
      <c r="D42" s="138" t="s">
        <v>644</v>
      </c>
      <c r="E42" s="140" t="s">
        <v>645</v>
      </c>
      <c r="F42" s="142" t="s">
        <v>646</v>
      </c>
      <c r="G42" s="50"/>
    </row>
    <row r="43" spans="4:7" ht="15.75" customHeight="1" thickBot="1">
      <c r="D43" s="139"/>
      <c r="E43" s="141"/>
      <c r="F43" s="143"/>
      <c r="G43" s="50"/>
    </row>
    <row r="44" spans="1:6" ht="15.75">
      <c r="A44" s="176" t="s">
        <v>664</v>
      </c>
      <c r="B44" s="177"/>
      <c r="C44" s="178"/>
      <c r="D44" s="53">
        <f>SUM(G5+G6)</f>
        <v>165.141199</v>
      </c>
      <c r="E44" s="54">
        <v>2</v>
      </c>
      <c r="F44" s="51">
        <f>D44/E44</f>
        <v>82.5705995</v>
      </c>
    </row>
    <row r="45" spans="1:6" ht="16.5" thickBot="1">
      <c r="A45" s="179" t="s">
        <v>648</v>
      </c>
      <c r="B45" s="180"/>
      <c r="C45" s="181"/>
      <c r="D45" s="66">
        <f>G40-D44</f>
        <v>5066.472838000001</v>
      </c>
      <c r="E45" s="67">
        <v>34</v>
      </c>
      <c r="F45" s="66">
        <f>D45/E45</f>
        <v>149.01390700000002</v>
      </c>
    </row>
    <row r="46" spans="2:6" ht="16.5" thickBot="1">
      <c r="B46" s="135"/>
      <c r="C46" s="135"/>
      <c r="D46" s="68">
        <f>SUM(D41:D45)</f>
        <v>5231.614037</v>
      </c>
      <c r="E46" s="68">
        <f>SUM(E41:E45)</f>
        <v>36</v>
      </c>
      <c r="F46" s="68">
        <f>D46/E46</f>
        <v>145.3226121388889</v>
      </c>
    </row>
  </sheetData>
  <sheetProtection/>
  <mergeCells count="15">
    <mergeCell ref="A1:G1"/>
    <mergeCell ref="I2:I3"/>
    <mergeCell ref="J2:J3"/>
    <mergeCell ref="K2:K3"/>
    <mergeCell ref="G2:G3"/>
    <mergeCell ref="A45:C45"/>
    <mergeCell ref="B46:C46"/>
    <mergeCell ref="A44:C44"/>
    <mergeCell ref="A2:A3"/>
    <mergeCell ref="C2:C3"/>
    <mergeCell ref="F2:F3"/>
    <mergeCell ref="A40:B40"/>
    <mergeCell ref="D42:D43"/>
    <mergeCell ref="E42:E43"/>
    <mergeCell ref="F42:F43"/>
  </mergeCells>
  <printOptions/>
  <pageMargins left="0.7" right="0.7" top="0.18" bottom="0.31" header="0.1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1">
      <selection activeCell="I1" sqref="I1:K16384"/>
    </sheetView>
  </sheetViews>
  <sheetFormatPr defaultColWidth="6.8515625" defaultRowHeight="12.75"/>
  <cols>
    <col min="1" max="1" width="8.7109375" style="4" customWidth="1"/>
    <col min="2" max="3" width="10.00390625" style="4" customWidth="1"/>
    <col min="4" max="6" width="14.7109375" style="4" customWidth="1"/>
    <col min="7" max="7" width="11.140625" style="0" customWidth="1"/>
    <col min="8" max="8" width="8.28125" style="0" customWidth="1"/>
    <col min="9" max="9" width="9.7109375" style="0" hidden="1" customWidth="1"/>
    <col min="10" max="10" width="7.421875" style="0" hidden="1" customWidth="1"/>
    <col min="11" max="11" width="10.00390625" style="0" hidden="1" customWidth="1"/>
  </cols>
  <sheetData>
    <row r="1" spans="1:10" ht="42.75" customHeight="1" thickBot="1">
      <c r="A1" s="191" t="s">
        <v>678</v>
      </c>
      <c r="B1" s="192"/>
      <c r="C1" s="192"/>
      <c r="D1" s="192"/>
      <c r="E1" s="192"/>
      <c r="F1" s="192"/>
      <c r="G1" s="193"/>
      <c r="J1" s="2"/>
    </row>
    <row r="2" spans="1:11" ht="38.25" customHeight="1" thickBot="1">
      <c r="A2" s="154" t="s">
        <v>652</v>
      </c>
      <c r="B2" s="13" t="s">
        <v>636</v>
      </c>
      <c r="C2" s="155" t="s">
        <v>637</v>
      </c>
      <c r="D2" s="14" t="s">
        <v>638</v>
      </c>
      <c r="E2" s="15" t="s">
        <v>639</v>
      </c>
      <c r="F2" s="161" t="s">
        <v>670</v>
      </c>
      <c r="G2" s="161" t="s">
        <v>651</v>
      </c>
      <c r="I2" s="157" t="s">
        <v>2</v>
      </c>
      <c r="J2" s="157" t="s">
        <v>3</v>
      </c>
      <c r="K2" s="157" t="s">
        <v>4</v>
      </c>
    </row>
    <row r="3" spans="1:11" ht="20.25" customHeight="1" thickBot="1">
      <c r="A3" s="154"/>
      <c r="B3" s="17" t="s">
        <v>640</v>
      </c>
      <c r="C3" s="156"/>
      <c r="D3" s="18" t="s">
        <v>641</v>
      </c>
      <c r="E3" s="19" t="s">
        <v>642</v>
      </c>
      <c r="F3" s="162"/>
      <c r="G3" s="163"/>
      <c r="I3" s="158"/>
      <c r="J3" s="158"/>
      <c r="K3" s="158"/>
    </row>
    <row r="4" spans="1:11" ht="15.75">
      <c r="A4" s="24" t="s">
        <v>5</v>
      </c>
      <c r="B4" s="20">
        <v>116</v>
      </c>
      <c r="C4" s="26">
        <f>E4*7.77565880721</f>
        <v>1046.0033936193736</v>
      </c>
      <c r="D4" s="27">
        <f>B4*81662/62210*30/100</f>
        <v>45.681363124899526</v>
      </c>
      <c r="E4" s="28">
        <f>I4-D4</f>
        <v>134.5227998751005</v>
      </c>
      <c r="F4" s="21">
        <v>4.26</v>
      </c>
      <c r="G4" s="30">
        <f aca="true" t="shared" si="0" ref="G4:G39">D4+E4+F4</f>
        <v>184.464163</v>
      </c>
      <c r="I4" s="8">
        <v>180.20416300000002</v>
      </c>
      <c r="J4" s="8">
        <v>4.26</v>
      </c>
      <c r="K4" s="8">
        <v>184.46416299999999</v>
      </c>
    </row>
    <row r="5" spans="1:11" ht="15.75">
      <c r="A5" s="24" t="s">
        <v>8</v>
      </c>
      <c r="B5" s="20">
        <v>54</v>
      </c>
      <c r="C5" s="26">
        <f>E5*7.77565880721</f>
        <v>791.0025679220905</v>
      </c>
      <c r="D5" s="32">
        <f>B5*81662/62210*30/100</f>
        <v>21.26546214434978</v>
      </c>
      <c r="E5" s="33">
        <f aca="true" t="shared" si="1" ref="E5:E39">I5-D5</f>
        <v>101.72804485565021</v>
      </c>
      <c r="F5" s="21">
        <v>4.26</v>
      </c>
      <c r="G5" s="34">
        <f t="shared" si="0"/>
        <v>127.253507</v>
      </c>
      <c r="I5" s="8">
        <v>122.993507</v>
      </c>
      <c r="J5" s="8">
        <v>4.26</v>
      </c>
      <c r="K5" s="8">
        <v>127.253507</v>
      </c>
    </row>
    <row r="6" spans="1:11" ht="15.75">
      <c r="A6" s="24" t="s">
        <v>10</v>
      </c>
      <c r="B6" s="20">
        <v>56</v>
      </c>
      <c r="C6" s="26">
        <f aca="true" t="shared" si="2" ref="C6:C39">E6*7.77565880721</f>
        <v>660.0021506542893</v>
      </c>
      <c r="D6" s="32">
        <f>B6*81662/62210*30/100</f>
        <v>22.053071853399775</v>
      </c>
      <c r="E6" s="33">
        <f t="shared" si="1"/>
        <v>84.88054414660023</v>
      </c>
      <c r="F6" s="21">
        <v>4.26</v>
      </c>
      <c r="G6" s="34">
        <f t="shared" si="0"/>
        <v>111.193616</v>
      </c>
      <c r="I6" s="8">
        <v>106.933616</v>
      </c>
      <c r="J6" s="8">
        <v>4.26</v>
      </c>
      <c r="K6" s="8">
        <v>111.19361599999999</v>
      </c>
    </row>
    <row r="7" spans="1:11" ht="15.75">
      <c r="A7" s="24" t="s">
        <v>12</v>
      </c>
      <c r="B7" s="35">
        <v>116</v>
      </c>
      <c r="C7" s="26">
        <f t="shared" si="2"/>
        <v>1034.1873703097374</v>
      </c>
      <c r="D7" s="32">
        <f aca="true" t="shared" si="3" ref="D7:D39">B7*81662/62210*30/100</f>
        <v>45.681363124899526</v>
      </c>
      <c r="E7" s="33">
        <f t="shared" si="1"/>
        <v>133.0031828751005</v>
      </c>
      <c r="F7" s="21">
        <v>4.26</v>
      </c>
      <c r="G7" s="34">
        <f t="shared" si="0"/>
        <v>182.944546</v>
      </c>
      <c r="I7" s="8">
        <v>178.684546</v>
      </c>
      <c r="J7" s="8">
        <v>4.26</v>
      </c>
      <c r="K7" s="8">
        <v>182.944546</v>
      </c>
    </row>
    <row r="8" spans="1:11" ht="15.75">
      <c r="A8" s="24" t="s">
        <v>14</v>
      </c>
      <c r="B8" s="35">
        <v>116</v>
      </c>
      <c r="C8" s="26">
        <f t="shared" si="2"/>
        <v>1122.0036392070772</v>
      </c>
      <c r="D8" s="32">
        <f t="shared" si="3"/>
        <v>45.681363124899526</v>
      </c>
      <c r="E8" s="33">
        <f t="shared" si="1"/>
        <v>144.29692287510048</v>
      </c>
      <c r="F8" s="21">
        <v>4.26</v>
      </c>
      <c r="G8" s="34">
        <f t="shared" si="0"/>
        <v>194.238286</v>
      </c>
      <c r="I8" s="8">
        <v>189.978286</v>
      </c>
      <c r="J8" s="8">
        <v>4.26</v>
      </c>
      <c r="K8" s="8">
        <v>194.23828600000002</v>
      </c>
    </row>
    <row r="9" spans="1:11" ht="15.75">
      <c r="A9" s="24" t="s">
        <v>16</v>
      </c>
      <c r="B9" s="35">
        <v>116</v>
      </c>
      <c r="C9" s="26">
        <f t="shared" si="2"/>
        <v>881.0028562407794</v>
      </c>
      <c r="D9" s="32">
        <f t="shared" si="3"/>
        <v>45.681363124899526</v>
      </c>
      <c r="E9" s="33">
        <f t="shared" si="1"/>
        <v>113.30266387510048</v>
      </c>
      <c r="F9" s="21">
        <v>4.26</v>
      </c>
      <c r="G9" s="34">
        <f t="shared" si="0"/>
        <v>163.244027</v>
      </c>
      <c r="I9" s="8">
        <v>158.984027</v>
      </c>
      <c r="J9" s="8">
        <v>4.26</v>
      </c>
      <c r="K9" s="8">
        <v>163.244027</v>
      </c>
    </row>
    <row r="10" spans="1:11" ht="15.75">
      <c r="A10" s="24" t="s">
        <v>18</v>
      </c>
      <c r="B10" s="35">
        <v>116</v>
      </c>
      <c r="C10" s="26">
        <f t="shared" si="2"/>
        <v>429.0013993234318</v>
      </c>
      <c r="D10" s="32">
        <f t="shared" si="3"/>
        <v>45.681363124899526</v>
      </c>
      <c r="E10" s="33">
        <f t="shared" si="1"/>
        <v>55.17235387510048</v>
      </c>
      <c r="F10" s="21">
        <v>4.26</v>
      </c>
      <c r="G10" s="34">
        <f t="shared" si="0"/>
        <v>105.11371700000001</v>
      </c>
      <c r="I10" s="8">
        <v>100.853717</v>
      </c>
      <c r="J10" s="8">
        <v>4.26</v>
      </c>
      <c r="K10" s="8">
        <v>105.113717</v>
      </c>
    </row>
    <row r="11" spans="1:11" ht="15.75">
      <c r="A11" s="24" t="s">
        <v>20</v>
      </c>
      <c r="B11" s="35">
        <v>116</v>
      </c>
      <c r="C11" s="26">
        <f t="shared" si="2"/>
        <v>348.00112519897476</v>
      </c>
      <c r="D11" s="32">
        <f t="shared" si="3"/>
        <v>45.681363124899526</v>
      </c>
      <c r="E11" s="33">
        <f t="shared" si="1"/>
        <v>44.755194875100464</v>
      </c>
      <c r="F11" s="21">
        <v>4.26</v>
      </c>
      <c r="G11" s="34">
        <f t="shared" si="0"/>
        <v>94.696558</v>
      </c>
      <c r="I11" s="8">
        <v>90.43655799999999</v>
      </c>
      <c r="J11" s="8">
        <v>4.26</v>
      </c>
      <c r="K11" s="8">
        <v>94.69655800000001</v>
      </c>
    </row>
    <row r="12" spans="1:11" ht="15.75">
      <c r="A12" s="24" t="s">
        <v>22</v>
      </c>
      <c r="B12" s="35">
        <v>116</v>
      </c>
      <c r="C12" s="26">
        <f t="shared" si="2"/>
        <v>996.003248213701</v>
      </c>
      <c r="D12" s="32">
        <f t="shared" si="3"/>
        <v>45.681363124899526</v>
      </c>
      <c r="E12" s="33">
        <f t="shared" si="1"/>
        <v>128.09245787510048</v>
      </c>
      <c r="F12" s="21">
        <v>4.26</v>
      </c>
      <c r="G12" s="34">
        <f t="shared" si="0"/>
        <v>178.033821</v>
      </c>
      <c r="I12" s="8">
        <v>173.773821</v>
      </c>
      <c r="J12" s="8">
        <v>4.26</v>
      </c>
      <c r="K12" s="8">
        <v>178.033821</v>
      </c>
    </row>
    <row r="13" spans="1:11" ht="15.75">
      <c r="A13" s="24" t="s">
        <v>24</v>
      </c>
      <c r="B13" s="35">
        <v>116</v>
      </c>
      <c r="C13" s="26">
        <f t="shared" si="2"/>
        <v>968.0031475028907</v>
      </c>
      <c r="D13" s="32">
        <f t="shared" si="3"/>
        <v>45.681363124899526</v>
      </c>
      <c r="E13" s="33">
        <f t="shared" si="1"/>
        <v>124.4914638751005</v>
      </c>
      <c r="F13" s="21">
        <v>4.26</v>
      </c>
      <c r="G13" s="34">
        <f t="shared" si="0"/>
        <v>174.432827</v>
      </c>
      <c r="I13" s="8">
        <v>170.172827</v>
      </c>
      <c r="J13" s="8">
        <v>4.26</v>
      </c>
      <c r="K13" s="8">
        <v>174.432827</v>
      </c>
    </row>
    <row r="14" spans="1:11" ht="15.75">
      <c r="A14" s="24" t="s">
        <v>26</v>
      </c>
      <c r="B14" s="35">
        <v>116</v>
      </c>
      <c r="C14" s="26">
        <f t="shared" si="2"/>
        <v>808.002630885391</v>
      </c>
      <c r="D14" s="32">
        <f t="shared" si="3"/>
        <v>45.681363124899526</v>
      </c>
      <c r="E14" s="33">
        <f t="shared" si="1"/>
        <v>103.9143628751005</v>
      </c>
      <c r="F14" s="21">
        <v>4.26</v>
      </c>
      <c r="G14" s="34">
        <f t="shared" si="0"/>
        <v>153.855726</v>
      </c>
      <c r="I14" s="8">
        <v>149.595726</v>
      </c>
      <c r="J14" s="8">
        <v>4.26</v>
      </c>
      <c r="K14" s="8">
        <v>153.855726</v>
      </c>
    </row>
    <row r="15" spans="1:11" ht="15.75">
      <c r="A15" s="24" t="s">
        <v>28</v>
      </c>
      <c r="B15" s="35">
        <v>116</v>
      </c>
      <c r="C15" s="26">
        <f t="shared" si="2"/>
        <v>787.0025592401125</v>
      </c>
      <c r="D15" s="32">
        <f t="shared" si="3"/>
        <v>45.681363124899526</v>
      </c>
      <c r="E15" s="33">
        <f t="shared" si="1"/>
        <v>101.21361787510048</v>
      </c>
      <c r="F15" s="21">
        <v>4.26</v>
      </c>
      <c r="G15" s="34">
        <f t="shared" si="0"/>
        <v>151.154981</v>
      </c>
      <c r="I15" s="8">
        <v>146.894981</v>
      </c>
      <c r="J15" s="8">
        <v>4.26</v>
      </c>
      <c r="K15" s="8">
        <v>151.154981</v>
      </c>
    </row>
    <row r="16" spans="1:11" ht="15.75">
      <c r="A16" s="24" t="s">
        <v>30</v>
      </c>
      <c r="B16" s="35">
        <v>116</v>
      </c>
      <c r="C16" s="26">
        <f t="shared" si="2"/>
        <v>935.0030415823038</v>
      </c>
      <c r="D16" s="32">
        <f t="shared" si="3"/>
        <v>45.681363124899526</v>
      </c>
      <c r="E16" s="33">
        <f t="shared" si="1"/>
        <v>120.2474368751005</v>
      </c>
      <c r="F16" s="21">
        <v>4.26</v>
      </c>
      <c r="G16" s="34">
        <f t="shared" si="0"/>
        <v>170.18880000000001</v>
      </c>
      <c r="I16" s="8">
        <v>165.92880000000002</v>
      </c>
      <c r="J16" s="8">
        <v>4.26</v>
      </c>
      <c r="K16" s="8">
        <v>170.18880000000001</v>
      </c>
    </row>
    <row r="17" spans="1:11" ht="15.75">
      <c r="A17" s="24" t="s">
        <v>32</v>
      </c>
      <c r="B17" s="35">
        <v>116</v>
      </c>
      <c r="C17" s="26">
        <f t="shared" si="2"/>
        <v>651.002118948889</v>
      </c>
      <c r="D17" s="32">
        <f t="shared" si="3"/>
        <v>45.681363124899526</v>
      </c>
      <c r="E17" s="33">
        <f t="shared" si="1"/>
        <v>83.72308187510049</v>
      </c>
      <c r="F17" s="21">
        <v>4.26</v>
      </c>
      <c r="G17" s="34">
        <f t="shared" si="0"/>
        <v>133.664445</v>
      </c>
      <c r="I17" s="8">
        <v>129.404445</v>
      </c>
      <c r="J17" s="8">
        <v>4.26</v>
      </c>
      <c r="K17" s="8">
        <v>133.664445</v>
      </c>
    </row>
    <row r="18" spans="1:11" ht="15.75">
      <c r="A18" s="24" t="s">
        <v>34</v>
      </c>
      <c r="B18" s="35">
        <v>116</v>
      </c>
      <c r="C18" s="26">
        <f t="shared" si="2"/>
        <v>668.0021739852918</v>
      </c>
      <c r="D18" s="32">
        <f t="shared" si="3"/>
        <v>45.681363124899526</v>
      </c>
      <c r="E18" s="33">
        <f t="shared" si="1"/>
        <v>85.90939887510046</v>
      </c>
      <c r="F18" s="21">
        <v>4.26</v>
      </c>
      <c r="G18" s="34">
        <f t="shared" si="0"/>
        <v>135.85076199999997</v>
      </c>
      <c r="I18" s="8">
        <v>131.59076199999998</v>
      </c>
      <c r="J18" s="8">
        <v>4.26</v>
      </c>
      <c r="K18" s="8">
        <v>135.850762</v>
      </c>
    </row>
    <row r="19" spans="1:11" ht="15.75">
      <c r="A19" s="24" t="s">
        <v>36</v>
      </c>
      <c r="B19" s="35">
        <v>116</v>
      </c>
      <c r="C19" s="26">
        <f t="shared" si="2"/>
        <v>675.0021874995062</v>
      </c>
      <c r="D19" s="32">
        <f t="shared" si="3"/>
        <v>45.681363124899526</v>
      </c>
      <c r="E19" s="33">
        <f t="shared" si="1"/>
        <v>86.80964587510047</v>
      </c>
      <c r="F19" s="21">
        <v>4.26</v>
      </c>
      <c r="G19" s="34">
        <f t="shared" si="0"/>
        <v>136.75100899999998</v>
      </c>
      <c r="I19" s="8">
        <v>132.491009</v>
      </c>
      <c r="J19" s="8">
        <v>4.26</v>
      </c>
      <c r="K19" s="8">
        <v>136.751009</v>
      </c>
    </row>
    <row r="20" spans="1:11" ht="15.75">
      <c r="A20" s="24" t="s">
        <v>38</v>
      </c>
      <c r="B20" s="35">
        <v>116</v>
      </c>
      <c r="C20" s="26">
        <f t="shared" si="2"/>
        <v>757.5524614505924</v>
      </c>
      <c r="D20" s="32">
        <f t="shared" si="3"/>
        <v>45.681363124899526</v>
      </c>
      <c r="E20" s="33">
        <f t="shared" si="1"/>
        <v>97.42614487510048</v>
      </c>
      <c r="F20" s="21">
        <v>4.26</v>
      </c>
      <c r="G20" s="34">
        <f t="shared" si="0"/>
        <v>147.367508</v>
      </c>
      <c r="I20" s="8">
        <v>143.107508</v>
      </c>
      <c r="J20" s="8">
        <v>4.26</v>
      </c>
      <c r="K20" s="8">
        <v>147.367508</v>
      </c>
    </row>
    <row r="21" spans="1:11" ht="15.75">
      <c r="A21" s="24" t="s">
        <v>40</v>
      </c>
      <c r="B21" s="35">
        <v>116</v>
      </c>
      <c r="C21" s="26">
        <f t="shared" si="2"/>
        <v>1024.003325597535</v>
      </c>
      <c r="D21" s="32">
        <f t="shared" si="3"/>
        <v>45.681363124899526</v>
      </c>
      <c r="E21" s="33">
        <f t="shared" si="1"/>
        <v>131.69344887510047</v>
      </c>
      <c r="F21" s="21">
        <v>4.26</v>
      </c>
      <c r="G21" s="34">
        <f t="shared" si="0"/>
        <v>181.63481199999998</v>
      </c>
      <c r="I21" s="8">
        <v>177.374812</v>
      </c>
      <c r="J21" s="8">
        <v>4.26</v>
      </c>
      <c r="K21" s="8">
        <v>181.634812</v>
      </c>
    </row>
    <row r="22" spans="1:11" ht="15.75">
      <c r="A22" s="24" t="s">
        <v>42</v>
      </c>
      <c r="B22" s="35">
        <v>116</v>
      </c>
      <c r="C22" s="26">
        <f t="shared" si="2"/>
        <v>282.0009211334597</v>
      </c>
      <c r="D22" s="32">
        <f t="shared" si="3"/>
        <v>45.681363124899526</v>
      </c>
      <c r="E22" s="33">
        <f t="shared" si="1"/>
        <v>36.267141875100485</v>
      </c>
      <c r="F22" s="21">
        <v>4.26</v>
      </c>
      <c r="G22" s="34">
        <f t="shared" si="0"/>
        <v>86.20850500000002</v>
      </c>
      <c r="I22" s="8">
        <v>81.94850500000001</v>
      </c>
      <c r="J22" s="8">
        <v>4.26</v>
      </c>
      <c r="K22" s="8">
        <v>86.208505</v>
      </c>
    </row>
    <row r="23" spans="1:11" ht="15.75">
      <c r="A23" s="24" t="s">
        <v>44</v>
      </c>
      <c r="B23" s="35">
        <v>116</v>
      </c>
      <c r="C23" s="26">
        <f t="shared" si="2"/>
        <v>1084.0035358523724</v>
      </c>
      <c r="D23" s="32">
        <f t="shared" si="3"/>
        <v>45.681363124899526</v>
      </c>
      <c r="E23" s="33">
        <f t="shared" si="1"/>
        <v>139.40986387510048</v>
      </c>
      <c r="F23" s="21">
        <v>4.26</v>
      </c>
      <c r="G23" s="34">
        <f t="shared" si="0"/>
        <v>189.351227</v>
      </c>
      <c r="I23" s="8">
        <v>185.091227</v>
      </c>
      <c r="J23" s="8">
        <v>4.26</v>
      </c>
      <c r="K23" s="8">
        <v>189.351227</v>
      </c>
    </row>
    <row r="24" spans="1:11" ht="15.75">
      <c r="A24" s="24" t="s">
        <v>46</v>
      </c>
      <c r="B24" s="35">
        <v>116</v>
      </c>
      <c r="C24" s="26">
        <f t="shared" si="2"/>
        <v>911.0029574803685</v>
      </c>
      <c r="D24" s="32">
        <f t="shared" si="3"/>
        <v>45.681363124899526</v>
      </c>
      <c r="E24" s="33">
        <f t="shared" si="1"/>
        <v>117.16087087510047</v>
      </c>
      <c r="F24" s="21">
        <v>4.26</v>
      </c>
      <c r="G24" s="34">
        <f t="shared" si="0"/>
        <v>167.10223399999998</v>
      </c>
      <c r="I24" s="8">
        <v>162.842234</v>
      </c>
      <c r="J24" s="8">
        <v>4.26</v>
      </c>
      <c r="K24" s="8">
        <v>167.10223400000004</v>
      </c>
    </row>
    <row r="25" spans="1:11" ht="15.75">
      <c r="A25" s="24" t="s">
        <v>48</v>
      </c>
      <c r="B25" s="35">
        <v>116</v>
      </c>
      <c r="C25" s="26">
        <f t="shared" si="2"/>
        <v>867.0028136610329</v>
      </c>
      <c r="D25" s="32">
        <f t="shared" si="3"/>
        <v>45.681363124899526</v>
      </c>
      <c r="E25" s="33">
        <f t="shared" si="1"/>
        <v>111.50216787510047</v>
      </c>
      <c r="F25" s="21">
        <v>4.26</v>
      </c>
      <c r="G25" s="34">
        <f t="shared" si="0"/>
        <v>161.44353099999998</v>
      </c>
      <c r="I25" s="8">
        <v>157.183531</v>
      </c>
      <c r="J25" s="8">
        <v>4.26</v>
      </c>
      <c r="K25" s="8">
        <v>161.443531</v>
      </c>
    </row>
    <row r="26" spans="1:11" ht="15.75">
      <c r="A26" s="24" t="s">
        <v>50</v>
      </c>
      <c r="B26" s="35">
        <v>116</v>
      </c>
      <c r="C26" s="26">
        <f t="shared" si="2"/>
        <v>163.00052810298013</v>
      </c>
      <c r="D26" s="32">
        <f t="shared" si="3"/>
        <v>45.681363124899526</v>
      </c>
      <c r="E26" s="33">
        <f t="shared" si="1"/>
        <v>20.96292187510047</v>
      </c>
      <c r="F26" s="21">
        <v>4.26</v>
      </c>
      <c r="G26" s="34">
        <f t="shared" si="0"/>
        <v>70.904285</v>
      </c>
      <c r="I26" s="8">
        <v>66.644285</v>
      </c>
      <c r="J26" s="8">
        <v>4.26</v>
      </c>
      <c r="K26" s="8">
        <v>70.904285</v>
      </c>
    </row>
    <row r="27" spans="1:11" ht="15.75">
      <c r="A27" s="24" t="s">
        <v>52</v>
      </c>
      <c r="B27" s="35">
        <v>116</v>
      </c>
      <c r="C27" s="26">
        <f t="shared" si="2"/>
        <v>1024.003325597535</v>
      </c>
      <c r="D27" s="32">
        <f t="shared" si="3"/>
        <v>45.681363124899526</v>
      </c>
      <c r="E27" s="33">
        <f t="shared" si="1"/>
        <v>131.69344887510047</v>
      </c>
      <c r="F27" s="21">
        <v>4.26</v>
      </c>
      <c r="G27" s="34">
        <f t="shared" si="0"/>
        <v>181.63481199999998</v>
      </c>
      <c r="I27" s="8">
        <v>177.374812</v>
      </c>
      <c r="J27" s="8">
        <v>4.26</v>
      </c>
      <c r="K27" s="8">
        <v>181.634812</v>
      </c>
    </row>
    <row r="28" spans="1:11" ht="15.75">
      <c r="A28" s="24" t="s">
        <v>54</v>
      </c>
      <c r="B28" s="35">
        <v>116</v>
      </c>
      <c r="C28" s="26">
        <f t="shared" si="2"/>
        <v>1002.0032498000377</v>
      </c>
      <c r="D28" s="32">
        <f t="shared" si="3"/>
        <v>45.681363124899526</v>
      </c>
      <c r="E28" s="33">
        <f t="shared" si="1"/>
        <v>128.86409687510047</v>
      </c>
      <c r="F28" s="21">
        <v>4.26</v>
      </c>
      <c r="G28" s="34">
        <f t="shared" si="0"/>
        <v>178.80545999999998</v>
      </c>
      <c r="I28" s="8">
        <v>174.54546</v>
      </c>
      <c r="J28" s="8">
        <v>4.26</v>
      </c>
      <c r="K28" s="8">
        <v>178.80545999999998</v>
      </c>
    </row>
    <row r="29" spans="1:11" ht="15.75">
      <c r="A29" s="24" t="s">
        <v>56</v>
      </c>
      <c r="B29" s="35">
        <v>116</v>
      </c>
      <c r="C29" s="26">
        <f t="shared" si="2"/>
        <v>1195.003887889442</v>
      </c>
      <c r="D29" s="32">
        <f t="shared" si="3"/>
        <v>45.681363124899526</v>
      </c>
      <c r="E29" s="33">
        <f t="shared" si="1"/>
        <v>153.68522687510048</v>
      </c>
      <c r="F29" s="21">
        <v>4.26</v>
      </c>
      <c r="G29" s="34">
        <f t="shared" si="0"/>
        <v>203.62659</v>
      </c>
      <c r="I29" s="8">
        <v>199.36659</v>
      </c>
      <c r="J29" s="8">
        <v>4.26</v>
      </c>
      <c r="K29" s="8">
        <v>203.62659</v>
      </c>
    </row>
    <row r="30" spans="1:11" ht="15.75">
      <c r="A30" s="24" t="s">
        <v>58</v>
      </c>
      <c r="B30" s="35">
        <v>116</v>
      </c>
      <c r="C30" s="26">
        <f t="shared" si="2"/>
        <v>911.0029574803685</v>
      </c>
      <c r="D30" s="32">
        <f t="shared" si="3"/>
        <v>45.681363124899526</v>
      </c>
      <c r="E30" s="33">
        <f t="shared" si="1"/>
        <v>117.16087087510047</v>
      </c>
      <c r="F30" s="21">
        <v>4.26</v>
      </c>
      <c r="G30" s="34">
        <f t="shared" si="0"/>
        <v>167.10223399999998</v>
      </c>
      <c r="I30" s="8">
        <v>162.842234</v>
      </c>
      <c r="J30" s="8">
        <v>4.26</v>
      </c>
      <c r="K30" s="8">
        <v>167.10223400000004</v>
      </c>
    </row>
    <row r="31" spans="1:11" ht="15.75">
      <c r="A31" s="24" t="s">
        <v>60</v>
      </c>
      <c r="B31" s="35">
        <v>116</v>
      </c>
      <c r="C31" s="26">
        <f t="shared" si="2"/>
        <v>388.82925898883843</v>
      </c>
      <c r="D31" s="32">
        <f t="shared" si="3"/>
        <v>45.681363124899526</v>
      </c>
      <c r="E31" s="33">
        <f t="shared" si="1"/>
        <v>50.00595687510047</v>
      </c>
      <c r="F31" s="21">
        <v>4.26</v>
      </c>
      <c r="G31" s="34">
        <f t="shared" si="0"/>
        <v>99.94732</v>
      </c>
      <c r="I31" s="8">
        <v>95.68732</v>
      </c>
      <c r="J31" s="8">
        <v>4.26</v>
      </c>
      <c r="K31" s="8">
        <v>99.94732</v>
      </c>
    </row>
    <row r="32" spans="1:11" ht="15.75">
      <c r="A32" s="24" t="s">
        <v>62</v>
      </c>
      <c r="B32" s="35">
        <v>116</v>
      </c>
      <c r="C32" s="26">
        <f t="shared" si="2"/>
        <v>1360.0044174923773</v>
      </c>
      <c r="D32" s="32">
        <f t="shared" si="3"/>
        <v>45.681363124899526</v>
      </c>
      <c r="E32" s="33">
        <f t="shared" si="1"/>
        <v>174.90536187510048</v>
      </c>
      <c r="F32" s="21">
        <v>4.26</v>
      </c>
      <c r="G32" s="34">
        <f t="shared" si="0"/>
        <v>224.846725</v>
      </c>
      <c r="I32" s="8">
        <v>220.586725</v>
      </c>
      <c r="J32" s="8">
        <v>4.26</v>
      </c>
      <c r="K32" s="8">
        <v>224.84672500000002</v>
      </c>
    </row>
    <row r="33" spans="1:11" ht="15.75">
      <c r="A33" s="24" t="s">
        <v>64</v>
      </c>
      <c r="B33" s="35">
        <v>116</v>
      </c>
      <c r="C33" s="26">
        <f t="shared" si="2"/>
        <v>1069.0034735690895</v>
      </c>
      <c r="D33" s="32">
        <f t="shared" si="3"/>
        <v>45.681363124899526</v>
      </c>
      <c r="E33" s="33">
        <f t="shared" si="1"/>
        <v>137.4807588751005</v>
      </c>
      <c r="F33" s="21">
        <v>4.26</v>
      </c>
      <c r="G33" s="34">
        <f t="shared" si="0"/>
        <v>187.422122</v>
      </c>
      <c r="I33" s="8">
        <v>183.162122</v>
      </c>
      <c r="J33" s="8">
        <v>4.26</v>
      </c>
      <c r="K33" s="8">
        <v>187.42212200000003</v>
      </c>
    </row>
    <row r="34" spans="1:11" ht="15.75">
      <c r="A34" s="24" t="s">
        <v>66</v>
      </c>
      <c r="B34" s="35">
        <v>116</v>
      </c>
      <c r="C34" s="26">
        <f t="shared" si="2"/>
        <v>409.001339606031</v>
      </c>
      <c r="D34" s="32">
        <f t="shared" si="3"/>
        <v>45.681363124899526</v>
      </c>
      <c r="E34" s="33">
        <f t="shared" si="1"/>
        <v>52.600216875100465</v>
      </c>
      <c r="F34" s="21">
        <v>4.26</v>
      </c>
      <c r="G34" s="34">
        <f t="shared" si="0"/>
        <v>102.54158</v>
      </c>
      <c r="I34" s="8">
        <v>98.28157999999999</v>
      </c>
      <c r="J34" s="8">
        <v>4.26</v>
      </c>
      <c r="K34" s="8">
        <v>102.54158</v>
      </c>
    </row>
    <row r="35" spans="1:11" ht="15.75">
      <c r="A35" s="24" t="s">
        <v>68</v>
      </c>
      <c r="B35" s="35">
        <v>116</v>
      </c>
      <c r="C35" s="26">
        <f t="shared" si="2"/>
        <v>931.0030249734283</v>
      </c>
      <c r="D35" s="32">
        <f t="shared" si="3"/>
        <v>45.681363124899526</v>
      </c>
      <c r="E35" s="33">
        <f t="shared" si="1"/>
        <v>119.7330088751005</v>
      </c>
      <c r="F35" s="21">
        <v>4.26</v>
      </c>
      <c r="G35" s="34">
        <f t="shared" si="0"/>
        <v>169.674372</v>
      </c>
      <c r="I35" s="8">
        <v>165.41437200000001</v>
      </c>
      <c r="J35" s="8">
        <v>4.26</v>
      </c>
      <c r="K35" s="8">
        <v>169.674372</v>
      </c>
    </row>
    <row r="36" spans="1:11" ht="15.75">
      <c r="A36" s="24" t="s">
        <v>70</v>
      </c>
      <c r="B36" s="35">
        <v>116</v>
      </c>
      <c r="C36" s="26">
        <f t="shared" si="2"/>
        <v>779.0025337980205</v>
      </c>
      <c r="D36" s="32">
        <f t="shared" si="3"/>
        <v>45.681363124899526</v>
      </c>
      <c r="E36" s="33">
        <f t="shared" si="1"/>
        <v>100.18476287510049</v>
      </c>
      <c r="F36" s="21">
        <v>4.26</v>
      </c>
      <c r="G36" s="34">
        <f t="shared" si="0"/>
        <v>150.126126</v>
      </c>
      <c r="I36" s="8">
        <v>145.866126</v>
      </c>
      <c r="J36" s="8">
        <v>4.26</v>
      </c>
      <c r="K36" s="8">
        <v>150.126126</v>
      </c>
    </row>
    <row r="37" spans="1:11" ht="15.75">
      <c r="A37" s="24" t="s">
        <v>72</v>
      </c>
      <c r="B37" s="35">
        <v>116</v>
      </c>
      <c r="C37" s="26">
        <f t="shared" si="2"/>
        <v>1206.0039180125318</v>
      </c>
      <c r="D37" s="32">
        <f t="shared" si="3"/>
        <v>45.681363124899526</v>
      </c>
      <c r="E37" s="33">
        <f t="shared" si="1"/>
        <v>155.09990187510047</v>
      </c>
      <c r="F37" s="21">
        <v>4.26</v>
      </c>
      <c r="G37" s="34">
        <f t="shared" si="0"/>
        <v>205.04126499999998</v>
      </c>
      <c r="I37" s="8">
        <v>200.781265</v>
      </c>
      <c r="J37" s="8">
        <v>4.26</v>
      </c>
      <c r="K37" s="8">
        <v>205.04126500000004</v>
      </c>
    </row>
    <row r="38" spans="1:11" ht="15.75">
      <c r="A38" s="24" t="s">
        <v>74</v>
      </c>
      <c r="B38" s="35">
        <v>116</v>
      </c>
      <c r="C38" s="26">
        <f t="shared" si="2"/>
        <v>834.0027155161048</v>
      </c>
      <c r="D38" s="32">
        <f t="shared" si="3"/>
        <v>45.681363124899526</v>
      </c>
      <c r="E38" s="33">
        <f t="shared" si="1"/>
        <v>107.25814187510048</v>
      </c>
      <c r="F38" s="21">
        <v>4.26</v>
      </c>
      <c r="G38" s="34">
        <f t="shared" si="0"/>
        <v>157.199505</v>
      </c>
      <c r="I38" s="8">
        <v>152.939505</v>
      </c>
      <c r="J38" s="8">
        <v>4.26</v>
      </c>
      <c r="K38" s="8">
        <v>157.199505</v>
      </c>
    </row>
    <row r="39" spans="1:11" ht="16.5" thickBot="1">
      <c r="A39" s="36" t="s">
        <v>76</v>
      </c>
      <c r="B39" s="37">
        <v>116</v>
      </c>
      <c r="C39" s="26">
        <f t="shared" si="2"/>
        <v>1356.0044086591606</v>
      </c>
      <c r="D39" s="32">
        <f t="shared" si="3"/>
        <v>45.681363124899526</v>
      </c>
      <c r="E39" s="39">
        <f t="shared" si="1"/>
        <v>174.39093487510047</v>
      </c>
      <c r="F39" s="40">
        <v>4.26</v>
      </c>
      <c r="G39" s="41">
        <f t="shared" si="0"/>
        <v>224.33229799999998</v>
      </c>
      <c r="I39" s="121">
        <v>220.072298</v>
      </c>
      <c r="J39" s="121">
        <v>4.26</v>
      </c>
      <c r="K39" s="121">
        <v>224.332298</v>
      </c>
    </row>
    <row r="40" spans="1:11" ht="18" customHeight="1" thickBot="1">
      <c r="A40" s="190" t="s">
        <v>643</v>
      </c>
      <c r="B40" s="190"/>
      <c r="C40" s="102">
        <f>SUM(C4:C39)</f>
        <v>30352.66066499515</v>
      </c>
      <c r="D40" s="103">
        <f>SUM(D4:D39)</f>
        <v>1596.4848802443332</v>
      </c>
      <c r="E40" s="103">
        <f>SUM(E4:E39)</f>
        <v>3903.548421755667</v>
      </c>
      <c r="F40" s="103">
        <f>SUM(F4:F39)</f>
        <v>153.36</v>
      </c>
      <c r="G40" s="105">
        <f>SUM(G4:G39)</f>
        <v>5653.393302</v>
      </c>
      <c r="I40" s="122">
        <f>SUM(I4:I39)</f>
        <v>5500.033302</v>
      </c>
      <c r="J40" s="122">
        <f>SUM(J4:J39)</f>
        <v>153.36</v>
      </c>
      <c r="K40" s="122">
        <f>SUM(K4:K39)</f>
        <v>5653.393302000001</v>
      </c>
    </row>
    <row r="41" ht="15.75" customHeight="1" thickBot="1"/>
    <row r="42" spans="4:7" ht="15.75" customHeight="1">
      <c r="D42" s="138" t="s">
        <v>644</v>
      </c>
      <c r="E42" s="140" t="s">
        <v>645</v>
      </c>
      <c r="F42" s="142" t="s">
        <v>646</v>
      </c>
      <c r="G42" s="50"/>
    </row>
    <row r="43" spans="4:7" ht="15.75" thickBot="1">
      <c r="D43" s="139"/>
      <c r="E43" s="141"/>
      <c r="F43" s="143"/>
      <c r="G43" s="50"/>
    </row>
    <row r="44" spans="1:7" ht="15.75">
      <c r="A44" s="176" t="s">
        <v>664</v>
      </c>
      <c r="B44" s="177"/>
      <c r="C44" s="178"/>
      <c r="D44" s="53">
        <f>SUM(G5+G6)</f>
        <v>238.447123</v>
      </c>
      <c r="E44" s="54">
        <v>2</v>
      </c>
      <c r="F44" s="51">
        <f>D44/E44</f>
        <v>119.2235615</v>
      </c>
      <c r="G44" s="4"/>
    </row>
    <row r="45" spans="1:7" ht="16.5" thickBot="1">
      <c r="A45" s="179" t="s">
        <v>648</v>
      </c>
      <c r="B45" s="180"/>
      <c r="C45" s="181"/>
      <c r="D45" s="66">
        <f>G40-D44</f>
        <v>5414.9461790000005</v>
      </c>
      <c r="E45" s="67">
        <v>34</v>
      </c>
      <c r="F45" s="66">
        <f>D45/E45</f>
        <v>159.26312291176473</v>
      </c>
      <c r="G45" s="4"/>
    </row>
    <row r="46" spans="2:6" ht="16.5" thickBot="1">
      <c r="B46" s="135"/>
      <c r="C46" s="135"/>
      <c r="D46" s="68">
        <f>SUM(D41:D45)</f>
        <v>5653.393302</v>
      </c>
      <c r="E46" s="68">
        <f>SUM(E41:E45)</f>
        <v>36</v>
      </c>
      <c r="F46" s="68">
        <f>D46/E46</f>
        <v>157.03870283333333</v>
      </c>
    </row>
  </sheetData>
  <sheetProtection/>
  <mergeCells count="15">
    <mergeCell ref="A1:G1"/>
    <mergeCell ref="I2:I3"/>
    <mergeCell ref="J2:J3"/>
    <mergeCell ref="K2:K3"/>
    <mergeCell ref="G2:G3"/>
    <mergeCell ref="A45:C45"/>
    <mergeCell ref="B46:C46"/>
    <mergeCell ref="A44:C44"/>
    <mergeCell ref="A2:A3"/>
    <mergeCell ref="C2:C3"/>
    <mergeCell ref="F2:F3"/>
    <mergeCell ref="A40:B40"/>
    <mergeCell ref="D42:D43"/>
    <mergeCell ref="E42:E43"/>
    <mergeCell ref="F42:F43"/>
  </mergeCells>
  <printOptions/>
  <pageMargins left="0.87" right="0.48" top="0.3" bottom="0.33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osman</cp:lastModifiedBy>
  <cp:lastPrinted>2013-02-28T08:46:31Z</cp:lastPrinted>
  <dcterms:modified xsi:type="dcterms:W3CDTF">2013-03-04T15:24:15Z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