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1"/>
  </bookViews>
  <sheets>
    <sheet name="Sheet1" sheetId="1" state="hidden" r:id="rId1"/>
    <sheet name="Maviçam" sheetId="2" r:id="rId2"/>
    <sheet name="Kızılçam" sheetId="3" r:id="rId3"/>
    <sheet name="Fıstıkçam" sheetId="4" r:id="rId4"/>
    <sheet name="Karaçam" sheetId="5" r:id="rId5"/>
    <sheet name="Beyazçam" sheetId="6" r:id="rId6"/>
    <sheet name="Köknar" sheetId="7" r:id="rId7"/>
    <sheet name="Ladin" sheetId="8" r:id="rId8"/>
    <sheet name="Sedir" sheetId="9" r:id="rId9"/>
    <sheet name="Sarıçam" sheetId="10" r:id="rId10"/>
    <sheet name="Sağlama Sayfası " sheetId="11" state="hidden" r:id="rId11"/>
  </sheets>
  <definedNames>
    <definedName name="_xlnm.Print_Area" localSheetId="5">'Beyazçam'!$A$1:$G$104</definedName>
    <definedName name="_xlnm.Print_Area" localSheetId="3">'Fıstıkçam'!$A$1:$G$104</definedName>
    <definedName name="_xlnm.Print_Area" localSheetId="4">'Karaçam'!$A$1:$G$104</definedName>
    <definedName name="_xlnm.Print_Area" localSheetId="2">'Kızılçam'!$A$1:$G$104</definedName>
    <definedName name="_xlnm.Print_Area" localSheetId="6">'Köknar'!$A$1:$G$40</definedName>
    <definedName name="_xlnm.Print_Area" localSheetId="7">'Ladin'!$A$1:$G$40</definedName>
    <definedName name="_xlnm.Print_Area" localSheetId="1">'Maviçam'!$A$49:$G$96</definedName>
    <definedName name="_xlnm.Print_Area" localSheetId="9">'Sarıçam'!$A$1:$G$39</definedName>
    <definedName name="_xlnm.Print_Area" localSheetId="8">'Sedir'!$A$1:$G$46</definedName>
  </definedNames>
  <calcPr fullCalcOnLoad="1"/>
</workbook>
</file>

<file path=xl/sharedStrings.xml><?xml version="1.0" encoding="utf-8"?>
<sst xmlns="http://schemas.openxmlformats.org/spreadsheetml/2006/main" count="2455" uniqueCount="677">
  <si>
    <t>Kat</t>
  </si>
  <si>
    <t>Kullanıcı Adı</t>
  </si>
  <si>
    <t>Abone No</t>
  </si>
  <si>
    <t>m²</t>
  </si>
  <si>
    <t>Isınma Bedeli</t>
  </si>
  <si>
    <t>Hizmet Bedeli</t>
  </si>
  <si>
    <t>Ödenecek Toplam Tutar</t>
  </si>
  <si>
    <t>1</t>
  </si>
  <si>
    <t>İBRAHİM EKER</t>
  </si>
  <si>
    <t>MAVİÇAM</t>
  </si>
  <si>
    <t>2</t>
  </si>
  <si>
    <t>RİYAT TEKGÖZ</t>
  </si>
  <si>
    <t>3</t>
  </si>
  <si>
    <t>HÜBER HAÇANYAN</t>
  </si>
  <si>
    <t>4</t>
  </si>
  <si>
    <t>MEHMET MAZMANOĞLU</t>
  </si>
  <si>
    <t>5</t>
  </si>
  <si>
    <t>MUZAFFER ABACI</t>
  </si>
  <si>
    <t>6</t>
  </si>
  <si>
    <t>M.KÜRŞAD BABAOĞLU</t>
  </si>
  <si>
    <t>7</t>
  </si>
  <si>
    <t>İCLAL ATİLA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</si>
  <si>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</si>
  <si>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</si>
  <si>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</si>
  <si>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</si>
  <si>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</si>
  <si>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</si>
  <si>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</si>
  <si>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</si>
  <si>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</si>
  <si>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</si>
  <si>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</si>
  <si>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FERİDUN ŞEN</t>
  </si>
  <si>
    <t>14</t>
  </si>
  <si>
    <t>MERAL ÇAKAR</t>
  </si>
  <si>
    <t>15</t>
  </si>
  <si>
    <t>ZEKİYE ÖZEL</t>
  </si>
  <si>
    <t>16</t>
  </si>
  <si>
    <t>A.GÖNÜL MAZLUMOĞLU</t>
  </si>
  <si>
    <t>17</t>
  </si>
  <si>
    <t>HALİL UYSAL</t>
  </si>
  <si>
    <t>18</t>
  </si>
  <si>
    <t>İSMAİL ERCAN ŞEKER</t>
  </si>
  <si>
    <t>19</t>
  </si>
  <si>
    <t>AYŞE CAN TARIM</t>
  </si>
  <si>
    <t>20</t>
  </si>
  <si>
    <t>ATAKAN TİTİZ</t>
  </si>
  <si>
    <t>21</t>
  </si>
  <si>
    <t>SUAVİ ÜRKMEZER</t>
  </si>
  <si>
    <t>22</t>
  </si>
  <si>
    <t>YASİN GÖKÇE ÖZTÜRK</t>
  </si>
  <si>
    <t>23</t>
  </si>
  <si>
    <t>KAAN TISOĞLU</t>
  </si>
  <si>
    <t>24</t>
  </si>
  <si>
    <t>CEM GÖKTÜRK</t>
  </si>
  <si>
    <t>25</t>
  </si>
  <si>
    <t>SELİM UĞUR BİLGİN</t>
  </si>
  <si>
    <t>26</t>
  </si>
  <si>
    <t>ULAŞ AYDIN</t>
  </si>
  <si>
    <t>27</t>
  </si>
  <si>
    <t>LALE KUYUCU AZAK</t>
  </si>
  <si>
    <t>28</t>
  </si>
  <si>
    <t>NEVİN ÖZERTAN</t>
  </si>
  <si>
    <t>29</t>
  </si>
  <si>
    <t>AYŞE BOSTANCI</t>
  </si>
  <si>
    <t>30</t>
  </si>
  <si>
    <t>HASAN UFUK DİNÇ</t>
  </si>
  <si>
    <t>31</t>
  </si>
  <si>
    <t>MERVE ALTAY</t>
  </si>
  <si>
    <t>32</t>
  </si>
  <si>
    <t>MÜGE AKKAN</t>
  </si>
  <si>
    <t>33</t>
  </si>
  <si>
    <t>KEMAL MERT</t>
  </si>
  <si>
    <t>34</t>
  </si>
  <si>
    <t>UĞUR DENİZ ÜNLÜAKIN</t>
  </si>
  <si>
    <t>35</t>
  </si>
  <si>
    <t>EMRİYE ELMAS</t>
  </si>
  <si>
    <t>36</t>
  </si>
  <si>
    <t>AYTOLAN SAĞRA</t>
  </si>
  <si>
    <t>37</t>
  </si>
  <si>
    <t>ÖMER EMRE KAYNAK</t>
  </si>
  <si>
    <t>38</t>
  </si>
  <si>
    <t>SİNAN KARAKOÇ</t>
  </si>
  <si>
    <t>39</t>
  </si>
  <si>
    <t>ATAKAN YÜKSEL</t>
  </si>
  <si>
    <t>40</t>
  </si>
  <si>
    <t>HAKAN PAMİR</t>
  </si>
  <si>
    <t>41</t>
  </si>
  <si>
    <t>NİLGÜN TANILKAN</t>
  </si>
  <si>
    <t>42</t>
  </si>
  <si>
    <t>MUSTAFA ÖZDEMİR</t>
  </si>
  <si>
    <t>43</t>
  </si>
  <si>
    <t>CEMİL AYKAÇ</t>
  </si>
  <si>
    <t>44</t>
  </si>
  <si>
    <t>NECMETTİN BİLGİÇ</t>
  </si>
  <si>
    <t>45</t>
  </si>
  <si>
    <t>BARIŞ FINDIK</t>
  </si>
  <si>
    <t>46</t>
  </si>
  <si>
    <t>EMEL UZCAN</t>
  </si>
  <si>
    <t>47</t>
  </si>
  <si>
    <t>İSMET ÖZKAN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</si>
  <si>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</si>
  <si>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</si>
  <si>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</si>
  <si>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</si>
  <si>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</si>
  <si>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</si>
  <si>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</si>
  <si>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</si>
  <si>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</si>
  <si>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</si>
  <si>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</si>
  <si>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MUHAMMET EMRE MARIM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</si>
  <si>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</si>
  <si>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</si>
  <si>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</si>
  <si>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</si>
  <si>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</si>
  <si>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</si>
  <si>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</si>
  <si>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</si>
  <si>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</si>
  <si>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</si>
  <si>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</si>
  <si>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</si>
  <si>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</si>
  <si>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</si>
  <si>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</si>
  <si>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</si>
  <si>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</si>
  <si>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</si>
  <si>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</si>
  <si>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KIVANÇ MANZAKOĞLU</t>
  </si>
  <si>
    <t>64</t>
  </si>
  <si>
    <t>SAFİYE ULULAR</t>
  </si>
  <si>
    <t>65</t>
  </si>
  <si>
    <t>BİLGE UMURTAK</t>
  </si>
  <si>
    <t>66</t>
  </si>
  <si>
    <t>MEHMET TARIMCI</t>
  </si>
  <si>
    <t>67</t>
  </si>
  <si>
    <t>TAYFUN-ÖZLEM ARICI</t>
  </si>
  <si>
    <t>68</t>
  </si>
  <si>
    <t>HAKAN ŞATIR</t>
  </si>
  <si>
    <t>69</t>
  </si>
  <si>
    <t>TAMER OKAY</t>
  </si>
  <si>
    <t>70</t>
  </si>
  <si>
    <t>NEJLA NERMİN HAZAR</t>
  </si>
  <si>
    <t>71</t>
  </si>
  <si>
    <t>DENİZ GEMALMAZ</t>
  </si>
  <si>
    <t>72</t>
  </si>
  <si>
    <t>KAYA MUTLU</t>
  </si>
  <si>
    <t>İLHAN ÜNAL</t>
  </si>
  <si>
    <t>KIZILÇAM</t>
  </si>
  <si>
    <t>EMRE CAN ÇOŞKUN</t>
  </si>
  <si>
    <t>NORM.SAN.</t>
  </si>
  <si>
    <t>FATİH ARSLAN</t>
  </si>
  <si>
    <t>İBRAHİM DELİBAŞ</t>
  </si>
  <si>
    <t>NİYAZİ  YIRÇI</t>
  </si>
  <si>
    <t>AHMET TABAKOĞLU</t>
  </si>
  <si>
    <t>GÜLAY DOĞAN</t>
  </si>
  <si>
    <t>ALİ YILMAZ</t>
  </si>
  <si>
    <t>SİBEL ÖZTÜRK</t>
  </si>
  <si>
    <t>SEZERİN AÇIKSÖZ</t>
  </si>
  <si>
    <t>SELİM YAZ</t>
  </si>
  <si>
    <t>OKAN BAYKAL</t>
  </si>
  <si>
    <t>EMRE İLERİ</t>
  </si>
  <si>
    <t>ENGİN ÖRGÜN</t>
  </si>
  <si>
    <t>TUNCER KOCABAŞ</t>
  </si>
  <si>
    <t>SÜLEYMAN ŞİMŞEK</t>
  </si>
  <si>
    <t>SELEN KILINÇ</t>
  </si>
  <si>
    <t>OYA GÖKSEL</t>
  </si>
  <si>
    <t>MEHMET ULUĞ</t>
  </si>
  <si>
    <t>CÜNEYT EREN</t>
  </si>
  <si>
    <t>SİNAN ÖCAL</t>
  </si>
  <si>
    <t>METE KILIÇLI</t>
  </si>
  <si>
    <t>EMİR ABİDİN FAKILI</t>
  </si>
  <si>
    <t>HALİL SİNAN ÇÖL</t>
  </si>
  <si>
    <t>DOĞAN AKÇADAĞ</t>
  </si>
  <si>
    <t>KEREM ALTINSOY</t>
  </si>
  <si>
    <t>NURİ DEMİREL</t>
  </si>
  <si>
    <t>TAMER DÜMENCİ</t>
  </si>
  <si>
    <t>TATİANA KOPARAN</t>
  </si>
  <si>
    <t>BURAK ÇOKER</t>
  </si>
  <si>
    <t>ÖNDER ŞORA</t>
  </si>
  <si>
    <t>MESUT İNAN</t>
  </si>
  <si>
    <t>TOLGA ÇÖPLÜ</t>
  </si>
  <si>
    <t>CEM UYGUN</t>
  </si>
  <si>
    <t>TUBA ALTAN</t>
  </si>
  <si>
    <t>METE BAŞTÜRKMEN</t>
  </si>
  <si>
    <t>IŞIL ÖZEL</t>
  </si>
  <si>
    <t>TUĞRUL GÜMÜŞSOY</t>
  </si>
  <si>
    <t>TALAT VERAL</t>
  </si>
  <si>
    <t>ERGİN EREN</t>
  </si>
  <si>
    <t>AYŞE RANA ALTUN</t>
  </si>
  <si>
    <t>NİL TÜRKER</t>
  </si>
  <si>
    <t>NAİL CAN KAYA</t>
  </si>
  <si>
    <t>MEHMET CAN</t>
  </si>
  <si>
    <t>MAHMUT YAVUZ</t>
  </si>
  <si>
    <t>AYSUN TÜRKDÖNMEZ</t>
  </si>
  <si>
    <t>ESRA TEKİN</t>
  </si>
  <si>
    <t>KORAY ÇELEBİ</t>
  </si>
  <si>
    <t>SEDAT ÇAĞLAYAN</t>
  </si>
  <si>
    <t>BERK DEMİRKÖZ</t>
  </si>
  <si>
    <t>ÖZCAN GÜMÜŞ</t>
  </si>
  <si>
    <t>MURAT GÜMÜŞSOY</t>
  </si>
  <si>
    <t>GÜRKAN PAPİLA</t>
  </si>
  <si>
    <t>SÜHEYL GÜLDAMLASI</t>
  </si>
  <si>
    <t>AZİZ ÇEVİK</t>
  </si>
  <si>
    <t>MELTEM TEMİZ</t>
  </si>
  <si>
    <t>MUSTAFA KAVLAK</t>
  </si>
  <si>
    <t>NURAY KUŞÇU</t>
  </si>
  <si>
    <t>BAHTİYAR AYDIN</t>
  </si>
  <si>
    <t>MUSTAFA TÜZÜN</t>
  </si>
  <si>
    <t>BURAK AYDINALP</t>
  </si>
  <si>
    <t>PERVİN BAYSAL</t>
  </si>
  <si>
    <t>RAZİYE NUSRET</t>
  </si>
  <si>
    <t>GAYE KARAATA ÖZEKEN</t>
  </si>
  <si>
    <t>CENK KULAÇOĞLU</t>
  </si>
  <si>
    <t>SHAHARAM ZAHEDİ</t>
  </si>
  <si>
    <t>TANER TARHAN</t>
  </si>
  <si>
    <t>Ş.BARAN DEMİRTAŞ</t>
  </si>
  <si>
    <t>AHMET KABAKÇI</t>
  </si>
  <si>
    <t>FATMA BELKIS CORUK</t>
  </si>
  <si>
    <t>CEVAT ÖZKOÇ</t>
  </si>
  <si>
    <t>73</t>
  </si>
  <si>
    <t>AYŞE SEVER</t>
  </si>
  <si>
    <t>74</t>
  </si>
  <si>
    <t>NURCAN İŞCAN</t>
  </si>
  <si>
    <t>75</t>
  </si>
  <si>
    <t>DİLEK MURSALOĞLU</t>
  </si>
  <si>
    <t>76</t>
  </si>
  <si>
    <t>UĞUR ELÇİ</t>
  </si>
  <si>
    <t>77</t>
  </si>
  <si>
    <t>HALUK KARAMANOĞLU</t>
  </si>
  <si>
    <t>78</t>
  </si>
  <si>
    <t>ALİ EYÜPOĞLU</t>
  </si>
  <si>
    <t>79</t>
  </si>
  <si>
    <t>BÜLENT KARAMANOĞLU</t>
  </si>
  <si>
    <t>80</t>
  </si>
  <si>
    <t>SERKAN ZAFER ELGEZEN</t>
  </si>
  <si>
    <t>AHMET MURAT PEKERGİN</t>
  </si>
  <si>
    <t>FISTIKÇAM</t>
  </si>
  <si>
    <t>ORHAN GÖRÜCÜOĞLU</t>
  </si>
  <si>
    <t>ETHEM ALİ KÖKLÜ</t>
  </si>
  <si>
    <t>ZEKİYE GÜRÜN</t>
  </si>
  <si>
    <t>ŞİAR DAYAN</t>
  </si>
  <si>
    <t>SALİH KILIÇ</t>
  </si>
  <si>
    <t>NESLİHAN ATAMAN</t>
  </si>
  <si>
    <t>FİLİZ NUHOĞLU</t>
  </si>
  <si>
    <t>NİHAT YILDIRIM</t>
  </si>
  <si>
    <t>MEHMET AKKUŞ</t>
  </si>
  <si>
    <t>HAKAN SADIKİ</t>
  </si>
  <si>
    <t>MURAT UZUNOĞLU</t>
  </si>
  <si>
    <t>ÜMİT ALPDOĞAN</t>
  </si>
  <si>
    <t>VEYSİ A.PEHLİVANOĞLU</t>
  </si>
  <si>
    <t>MURAT ZENGİN</t>
  </si>
  <si>
    <t>AFFAN NOMAK</t>
  </si>
  <si>
    <t>OSMAN HAZİNEDAR</t>
  </si>
  <si>
    <t>ORHAN AYDIN</t>
  </si>
  <si>
    <t>BÜLENT METİN ÜSTÜNER</t>
  </si>
  <si>
    <t>GÜRCAN ERGÜVEN</t>
  </si>
  <si>
    <t>NEVZAT FELAH</t>
  </si>
  <si>
    <t>TURGAY KARLIDERE</t>
  </si>
  <si>
    <t>AKİF GÜNGÖR TEZCAN</t>
  </si>
  <si>
    <t>MEHMET AYKUT CANKAT</t>
  </si>
  <si>
    <t>Ö.FAZIL POLAT</t>
  </si>
  <si>
    <t>SEMA SERTOĞLU</t>
  </si>
  <si>
    <t>GÜRAY ÖNEM</t>
  </si>
  <si>
    <t>ALİ RIZA SANCAK</t>
  </si>
  <si>
    <t>ÖZKAN TARCAN</t>
  </si>
  <si>
    <t>NUMAN KÖKTEN</t>
  </si>
  <si>
    <t>ALPER ERGENE</t>
  </si>
  <si>
    <t>İSMET BALKUVA</t>
  </si>
  <si>
    <t>SEVİM ARSLANCAN</t>
  </si>
  <si>
    <t>NURİ VAROL</t>
  </si>
  <si>
    <t>REZZAN KOÇ</t>
  </si>
  <si>
    <t>TAMURAY ERENSAL</t>
  </si>
  <si>
    <t>GÜRKAN KÖSE</t>
  </si>
  <si>
    <t>EBRU ÜNLÜ TUĞCU</t>
  </si>
  <si>
    <t>MURAT AKBAR</t>
  </si>
  <si>
    <t>SERHAT AKOĞUZ</t>
  </si>
  <si>
    <t>CENAB ATILGAN</t>
  </si>
  <si>
    <t>OZAN MATUR</t>
  </si>
  <si>
    <t>ZEKİ ŞAİROĞLU</t>
  </si>
  <si>
    <t>YAŞAR ERDOĞAN ERENSAL</t>
  </si>
  <si>
    <t>ÖZGÜR BARIŞ DURNA</t>
  </si>
  <si>
    <t>DENİZ ALTAŞ</t>
  </si>
  <si>
    <t>H.FERHAN KATİPOĞLU</t>
  </si>
  <si>
    <t>BURCU-GÜLHAN BADEM</t>
  </si>
  <si>
    <t>ŞEBNEM MIK</t>
  </si>
  <si>
    <t>ADNAN HABEŞ</t>
  </si>
  <si>
    <t>İNANÇ SOYOCAK</t>
  </si>
  <si>
    <t>CİHAT YURTTAŞ</t>
  </si>
  <si>
    <t>GÜVEN KARA</t>
  </si>
  <si>
    <t>MUZAFFER SOYUĞURLU</t>
  </si>
  <si>
    <t>HATİCE MELEK YILMAZ</t>
  </si>
  <si>
    <t>MURAT TEZGÖREN</t>
  </si>
  <si>
    <t>BETÜL UÇKUN-PFIZER</t>
  </si>
  <si>
    <t>K.SEDA YAZICI</t>
  </si>
  <si>
    <t>ŞEVKİ DERİNDERE</t>
  </si>
  <si>
    <t>NAZIM ÇELİK</t>
  </si>
  <si>
    <t>FİGEN CEBECİ</t>
  </si>
  <si>
    <t>K.MUSTAFA KARASLAN</t>
  </si>
  <si>
    <t>MURAT ÇAĞLAYAN</t>
  </si>
  <si>
    <t>CEVZA KERMAN</t>
  </si>
  <si>
    <t>ÇAĞRI TUNA SÜZER</t>
  </si>
  <si>
    <t>SALİH EVREN</t>
  </si>
  <si>
    <t>MEHMET ÖZGÜR YİĞİT</t>
  </si>
  <si>
    <t>AYLİN ÇOBAN</t>
  </si>
  <si>
    <t>TANER ABLAK</t>
  </si>
  <si>
    <t>UĞUR KOÇ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</si>
  <si>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</si>
  <si>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</si>
  <si>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</si>
  <si>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</si>
  <si>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</si>
  <si>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</si>
  <si>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</si>
  <si>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R.TUĞRUL AKAY</t>
  </si>
  <si>
    <t>HABİBE HACIYUNUSLAR</t>
  </si>
  <si>
    <t>HASAN ORHAN ÖZENÇ</t>
  </si>
  <si>
    <t>SEVİM YALÇIN</t>
  </si>
  <si>
    <t>KARAÇAM</t>
  </si>
  <si>
    <t>SAFİYE SARITAŞ</t>
  </si>
  <si>
    <t>HAMİYET GÖRKEN</t>
  </si>
  <si>
    <t>RECEP YURDAKUL</t>
  </si>
  <si>
    <t>İMİ EĞİTİM YÖNT.LTD.ŞTİ.</t>
  </si>
  <si>
    <t>AYŞE ÇETİN KOVULMAZ</t>
  </si>
  <si>
    <t>UĞUR ÖZCAN</t>
  </si>
  <si>
    <t>İRFAN-ASLI ERTAN</t>
  </si>
  <si>
    <t>CENGİZ ERTAN</t>
  </si>
  <si>
    <t>ATİFE AKSOY ALPASLAN</t>
  </si>
  <si>
    <t>PERİHAN ACAR</t>
  </si>
  <si>
    <t>TALAT ŞAHİN</t>
  </si>
  <si>
    <t>THOMAS AİKEN</t>
  </si>
  <si>
    <t>ADNAN ARSLAN</t>
  </si>
  <si>
    <t>AHMAT FEKHEİR</t>
  </si>
  <si>
    <t>MİTHAT EREN</t>
  </si>
  <si>
    <t>KADRİYE ÖZEL</t>
  </si>
  <si>
    <t>GÜNER KALENDER</t>
  </si>
  <si>
    <t>GÖKHAN EKEMEN</t>
  </si>
  <si>
    <t>HAYDAR DEMİRKILIÇ</t>
  </si>
  <si>
    <t>ENGİN BULUT</t>
  </si>
  <si>
    <t>ADNAN ÖZTÜRK</t>
  </si>
  <si>
    <t>HÜSEYİN DEVECİ</t>
  </si>
  <si>
    <t>BİRSEN KARPAK</t>
  </si>
  <si>
    <t>SERDAR ŞAHİN</t>
  </si>
  <si>
    <t>ERTUĞRUL KÜÇÜKOZKAN</t>
  </si>
  <si>
    <t>ORHAN ÖZERKAN</t>
  </si>
  <si>
    <t>İLKİ BAYAM</t>
  </si>
  <si>
    <t>MERAL-METİN ERGİN</t>
  </si>
  <si>
    <t>NURSEL BOLEL</t>
  </si>
  <si>
    <t>İRFAN KARADEDE</t>
  </si>
  <si>
    <t>ÖNDER KAPLANCIK</t>
  </si>
  <si>
    <t>MURAT ÖZKAN</t>
  </si>
  <si>
    <t>ADEM ŞAFAK</t>
  </si>
  <si>
    <t>HAYRETTİN KUNDUR</t>
  </si>
  <si>
    <t>SEVİM ÖZCAN</t>
  </si>
  <si>
    <t>AHMET BİLİCİ</t>
  </si>
  <si>
    <t>MELTEM ÖZMEN</t>
  </si>
  <si>
    <t>TANER KAÇAMAK</t>
  </si>
  <si>
    <t>BURAK CEVİT</t>
  </si>
  <si>
    <t>ERCAN DİNÇ</t>
  </si>
  <si>
    <t>GÖKHAN TEKKAYA</t>
  </si>
  <si>
    <t>BALKAN SEZER</t>
  </si>
  <si>
    <t>MUSTAFA GÜDÜK</t>
  </si>
  <si>
    <t>SİMGE YALMAN</t>
  </si>
  <si>
    <t>VOLKAN ÜLGEN</t>
  </si>
  <si>
    <t>E.ENDER UÇAK</t>
  </si>
  <si>
    <t>RAMİS KILIÇARSLAN</t>
  </si>
  <si>
    <t>ORÇUN ÖZDEMİR</t>
  </si>
  <si>
    <t>NESRİN BAŞARAN</t>
  </si>
  <si>
    <t>FİLİZ AYDINER</t>
  </si>
  <si>
    <t>DEMET ERER</t>
  </si>
  <si>
    <t>MEHMET SETTAR GÜRSOY</t>
  </si>
  <si>
    <t>CAVİDE CANALP</t>
  </si>
  <si>
    <t>ZÜHRE ÇAKMAK</t>
  </si>
  <si>
    <t>GONCA BİLER</t>
  </si>
  <si>
    <t>SEVDA YAZICI</t>
  </si>
  <si>
    <t>NAZMİYE KAPTAN</t>
  </si>
  <si>
    <t>BUKET AKKÖSE</t>
  </si>
  <si>
    <t>AYŞE-AŞKIN ÇALIŞKAN</t>
  </si>
  <si>
    <t>MEHMET ALPER ZİNDANCI</t>
  </si>
  <si>
    <t>CENK ÜSTÜNB0Y</t>
  </si>
  <si>
    <t>GÖKHAN AKPINAR</t>
  </si>
  <si>
    <t>BARAN GÜLTEKİN</t>
  </si>
  <si>
    <t>NECMETTİN ERSÜREKÇİ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</si>
  <si>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</si>
  <si>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</si>
  <si>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</si>
  <si>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</si>
  <si>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</si>
  <si>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</si>
  <si>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</si>
  <si>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</si>
  <si>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BÜLENT BALTACI</t>
  </si>
  <si>
    <t>SALİH SEVİNER</t>
  </si>
  <si>
    <t>MUHAMMER ARSLANTÜRK</t>
  </si>
  <si>
    <t>MELEK SALMANER</t>
  </si>
  <si>
    <t>KADİR NURCAN ESMER</t>
  </si>
  <si>
    <t>OSMAN EREZ</t>
  </si>
  <si>
    <t>SAFFET BAYSAL</t>
  </si>
  <si>
    <t>BEYAZÇAM</t>
  </si>
  <si>
    <t>HÜSEYİN İRİ</t>
  </si>
  <si>
    <t>SELMA REİSOĞLU</t>
  </si>
  <si>
    <t>CAN ERDENİR</t>
  </si>
  <si>
    <t>ESİN TOPÇU</t>
  </si>
  <si>
    <t>HASAN-GÖNÜL KARA</t>
  </si>
  <si>
    <t>İHSAN FATİH TANYERİ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</si>
  <si>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</si>
  <si>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</si>
  <si>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</si>
  <si>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</si>
  <si>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</si>
  <si>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</si>
  <si>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</si>
  <si>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</si>
  <si>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YURTSEVER GÜRBÜZ</t>
  </si>
  <si>
    <t>GÜL AKIN</t>
  </si>
  <si>
    <t>KADİR ERSAN</t>
  </si>
  <si>
    <t>SEVGİ BENZEŞ</t>
  </si>
  <si>
    <t>ZEYNEP YÜZÜAK</t>
  </si>
  <si>
    <t>HAKAN AYNACI</t>
  </si>
  <si>
    <t>CENK SARITAŞ</t>
  </si>
  <si>
    <t>OĞUZHAN BAHADIR</t>
  </si>
  <si>
    <t>HASAN DÖNMEZ</t>
  </si>
  <si>
    <t>MUTLU ERARSLAN</t>
  </si>
  <si>
    <t>VEYSEL DOLU</t>
  </si>
  <si>
    <t>EBRU KAPLAN</t>
  </si>
  <si>
    <t>MEHRANOGHABİ</t>
  </si>
  <si>
    <t>ÖZER UÇAR</t>
  </si>
  <si>
    <t>NOYAN DİNÇEL</t>
  </si>
  <si>
    <t>TEVFİK GÜRKAN ÇANAKÇI</t>
  </si>
  <si>
    <t>MEHMET ALKAN</t>
  </si>
  <si>
    <t>CELAL ÖĞÜTOĞULLARI</t>
  </si>
  <si>
    <t>ZEYNEL ŞAHİN</t>
  </si>
  <si>
    <t>ALİ DANACI</t>
  </si>
  <si>
    <t>SEHER GÜLÜM</t>
  </si>
  <si>
    <t>O.ARİF MENLİKLİ</t>
  </si>
  <si>
    <t>ABDULLAH AKSOY</t>
  </si>
  <si>
    <t>MEHMET ALİ DÜZALAN</t>
  </si>
  <si>
    <t>ZEHRA ŞAŞMAZ</t>
  </si>
  <si>
    <t>CİHAN ETİK</t>
  </si>
  <si>
    <t>KLM İNŞAAT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</si>
  <si>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</si>
  <si>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</si>
  <si>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</si>
  <si>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</si>
  <si>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</si>
  <si>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</si>
  <si>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</si>
  <si>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</si>
  <si>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</si>
  <si>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JÜLİDE DALOKAY</t>
  </si>
  <si>
    <t>CANAN KOÇ BALCI</t>
  </si>
  <si>
    <t>CEM SIRGÜVEN</t>
  </si>
  <si>
    <t>YÜCEL TÜLEN</t>
  </si>
  <si>
    <t>CANDAN YALÇIN TATOĞLU</t>
  </si>
  <si>
    <t>ÖZLEM-TAHİR AKDENİZ</t>
  </si>
  <si>
    <t>DOĞAN GÜNEŞ</t>
  </si>
  <si>
    <t>AYFER GÜREL</t>
  </si>
  <si>
    <t>KAAN YURTTAŞ</t>
  </si>
  <si>
    <t>SERVET AYDEMİR</t>
  </si>
  <si>
    <t>BAŞAK ACAR</t>
  </si>
  <si>
    <t>EŞREF GÜNGÖR</t>
  </si>
  <si>
    <t>HASAN DOĞAN</t>
  </si>
  <si>
    <t>UĞUR CENK ATASOY</t>
  </si>
  <si>
    <t>HALDUN TANRISEVDİR</t>
  </si>
  <si>
    <t>YÜKSEL GÜNAY</t>
  </si>
  <si>
    <t>AYŞE-ORÇUN YILMAZ</t>
  </si>
  <si>
    <t>RASİM YILMAZ</t>
  </si>
  <si>
    <t>GULNARA KARABAEVA</t>
  </si>
  <si>
    <t>HASAN MELİH DOĞDU</t>
  </si>
  <si>
    <t>ALİ ÖGE</t>
  </si>
  <si>
    <t>KÜBRA ÇAVDAROĞLU</t>
  </si>
  <si>
    <t>DUYGU DEMİRKOL</t>
  </si>
  <si>
    <t>TUĞBA ÇEVİK</t>
  </si>
  <si>
    <t>SİBEL ARAS</t>
  </si>
  <si>
    <t>HAKAN ŞAHİN</t>
  </si>
  <si>
    <t>GÜL YÜKSEL</t>
  </si>
  <si>
    <t>ORSA DEMİREL</t>
  </si>
  <si>
    <t>ECE-MEHMET ÇİTİL</t>
  </si>
  <si>
    <t>H.LALE KARAMANOĞLU</t>
  </si>
  <si>
    <t>KÖKNAR 1</t>
  </si>
  <si>
    <t>NEŞE TÜRKAY</t>
  </si>
  <si>
    <t>LÜTFİYE DAYAN</t>
  </si>
  <si>
    <t>KÖKNAR 2</t>
  </si>
  <si>
    <t>AYŞE GÜLGÜN ÖLMEZ</t>
  </si>
  <si>
    <t>ÜMİT YELDAN</t>
  </si>
  <si>
    <t>ABDURRAHMAN ÖZÜCOŞKUN</t>
  </si>
  <si>
    <t>NESLİHAN AKSOY</t>
  </si>
  <si>
    <t>ZEYNEP-MELİKE ÖZÇİÇEK</t>
  </si>
  <si>
    <t>VOLKAN MEMİŞ</t>
  </si>
  <si>
    <t>CANER ÖNDER</t>
  </si>
  <si>
    <t>ULVİYE ERACAR</t>
  </si>
  <si>
    <t>GONCA OKAY</t>
  </si>
  <si>
    <t>H.BAHADIR KÖKREKOL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</si>
  <si>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</si>
  <si>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</si>
  <si>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</si>
  <si>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</si>
  <si>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</si>
  <si>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</si>
  <si>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ALİ BOYACIOĞLU</t>
  </si>
  <si>
    <t>TARIK KAYHAN</t>
  </si>
  <si>
    <t>KEREM-BAŞAR SERT</t>
  </si>
  <si>
    <t>FATMA SERT</t>
  </si>
  <si>
    <t>M.CELALETTİN DEMİREL</t>
  </si>
  <si>
    <t>Z.KUTLU KABAŞ</t>
  </si>
  <si>
    <t>MEHMET ALTAN KARAASLAN</t>
  </si>
  <si>
    <t>AHMET NURSİ KARTAL</t>
  </si>
  <si>
    <t>CANSU KAYAY METİN</t>
  </si>
  <si>
    <t>CEMİL KEMAL BERBER</t>
  </si>
  <si>
    <t>İNCİ EROL</t>
  </si>
  <si>
    <t>İSMAİL İLKBAHAR</t>
  </si>
  <si>
    <t>ARITES .LTD.ŞTİ.</t>
  </si>
  <si>
    <t>İLYAS KERİM ERKAN</t>
  </si>
  <si>
    <t>FATMA SERENAY  KESİM</t>
  </si>
  <si>
    <t>HAKAN ÜNSALAN</t>
  </si>
  <si>
    <t>LADİN 1</t>
  </si>
  <si>
    <t>ŞÜKRAN ÇAKMAZ</t>
  </si>
  <si>
    <t>SİBEL TORUN OĞLU</t>
  </si>
  <si>
    <t>LADİN 2</t>
  </si>
  <si>
    <t>GÜRSEL UZUNOĞLU</t>
  </si>
  <si>
    <t>CAVİDAN DEMİRAY</t>
  </si>
  <si>
    <t>FERDA GÜZELDAĞ</t>
  </si>
  <si>
    <t>ZEYNEP NEYİR YENİGELDİ</t>
  </si>
  <si>
    <t>MUSTAFA BORA ÖZDEMİR</t>
  </si>
  <si>
    <t>MERVE TOK</t>
  </si>
  <si>
    <t>ALPER DOĞRUER</t>
  </si>
  <si>
    <t>İPEK MURSALIOĞLU</t>
  </si>
  <si>
    <t>SELVET BİLGİN</t>
  </si>
  <si>
    <t>BÜLENT AKINCI</t>
  </si>
  <si>
    <t>GAMZE-SERKAN KESKİN</t>
  </si>
  <si>
    <t>HATİCE MUTLU</t>
  </si>
  <si>
    <t>LEVENT BARIŞ KORAY</t>
  </si>
  <si>
    <t>YILMAZ TUTAREL</t>
  </si>
  <si>
    <t>MEHMET ŞEVKET ÖZDEMİR</t>
  </si>
  <si>
    <t>NİLÜFER GÜNEŞ</t>
  </si>
  <si>
    <t>KALENDER ARSLAN</t>
  </si>
  <si>
    <t>HÜLYA ÇELİKBAZI</t>
  </si>
  <si>
    <t>SADIK SONER</t>
  </si>
  <si>
    <t>MENAN KARACAN</t>
  </si>
  <si>
    <t>AYSEN YENER</t>
  </si>
  <si>
    <t>NURAN GAMZE ERKILINÇ</t>
  </si>
  <si>
    <t>NESİBE ÜNSALAN</t>
  </si>
  <si>
    <t>BUĞRA AVCI</t>
  </si>
  <si>
    <t>NUR GÜLCAN</t>
  </si>
  <si>
    <t>KASIM TUTAL</t>
  </si>
  <si>
    <t>NUSRET ŞENYEL</t>
  </si>
  <si>
    <t>SARP ERDOĞMUŞ</t>
  </si>
  <si>
    <t>ALİ ŞAYLAN</t>
  </si>
  <si>
    <t>TANJU TEKGÖZ</t>
  </si>
  <si>
    <t>TEOMAN KOÇAK</t>
  </si>
  <si>
    <t>AYDIN ARIKAN YILMAZ</t>
  </si>
  <si>
    <t>TANKUT CİZMECİ</t>
  </si>
  <si>
    <t>İHSAN ÖZKUREDE</t>
  </si>
  <si>
    <t>SEDİR 1</t>
  </si>
  <si>
    <t>NESLİHAN OLCAN</t>
  </si>
  <si>
    <t>İCLAL GÖNÜL KOÇ</t>
  </si>
  <si>
    <t>SEDİR 2</t>
  </si>
  <si>
    <t>OZAN AKTAŞ</t>
  </si>
  <si>
    <t>H.YÜCEL ÖZEL</t>
  </si>
  <si>
    <t>EMRE SAADET- TUNCEL</t>
  </si>
  <si>
    <t>ÖZGEN ŞAKAR SAATÇİ</t>
  </si>
  <si>
    <t>RECEP KESİKBAŞ</t>
  </si>
  <si>
    <t>BEHÇET HIDIROĞLU</t>
  </si>
  <si>
    <t>CEKİ ERYANİ</t>
  </si>
  <si>
    <t>NURİ - ASAF KERİMOĞLU</t>
  </si>
  <si>
    <t>MUSTAFA SARIOĞLU</t>
  </si>
  <si>
    <t>ÖMER KARA</t>
  </si>
  <si>
    <t>AYSEL CANKO</t>
  </si>
  <si>
    <t>ALEV ZEYTİNOĞLU</t>
  </si>
  <si>
    <t>ÖZLEM PITRAK</t>
  </si>
  <si>
    <t>ALİ POYRAZ</t>
  </si>
  <si>
    <t>ARSLAN CERRAHİ</t>
  </si>
  <si>
    <t>NİLAY ÖZTÜRK DEĞER</t>
  </si>
  <si>
    <t>GÖKHAN ATAMAN</t>
  </si>
  <si>
    <t>ERDEM ÇINAR</t>
  </si>
  <si>
    <t>SEVİM DEMİREL</t>
  </si>
  <si>
    <t>GÜNGÖR KAYAALP</t>
  </si>
  <si>
    <t>FUSÜN İSEL</t>
  </si>
  <si>
    <t>METE BAYRAK</t>
  </si>
  <si>
    <t>CEMAL HOŞGÜL</t>
  </si>
  <si>
    <t>AYTEKİN ÇELİK</t>
  </si>
  <si>
    <t>FATİH OĞUZ</t>
  </si>
  <si>
    <t>CÜNEYT GÖKSEN</t>
  </si>
  <si>
    <t>YAVUZ SELİM AYGÜNEY</t>
  </si>
  <si>
    <t>EMİN TÜMER</t>
  </si>
  <si>
    <t>METİN EFENDİ</t>
  </si>
  <si>
    <t>HÜLYA KAYIŞ</t>
  </si>
  <si>
    <t>SİNAN KISAKÜREK</t>
  </si>
  <si>
    <t>ALİ-SEVİNÇ SARACIK</t>
  </si>
  <si>
    <t>EBRU SUNA ERGÜN</t>
  </si>
  <si>
    <t>SARIÇAM</t>
  </si>
  <si>
    <t>PERİHAN TUZCUOĞLU</t>
  </si>
  <si>
    <t>KEMALETTİN EVRİMLER</t>
  </si>
  <si>
    <t>SEBAHAT DEMİR</t>
  </si>
  <si>
    <t>İHSAN RİCALOĞLU</t>
  </si>
  <si>
    <t>MELİH YILMAZ</t>
  </si>
  <si>
    <t>BİLGE KAĞAN KARAGÖZ</t>
  </si>
  <si>
    <t>HALDUN AREN</t>
  </si>
  <si>
    <t>EMİNE NİHAL OLGAÇ</t>
  </si>
  <si>
    <t>FATMA DUYGU YILMAZ</t>
  </si>
  <si>
    <t>REYHAN YILMAZ</t>
  </si>
  <si>
    <t>DİLEK ÖZ</t>
  </si>
  <si>
    <t>BETÜL DEMİRALP</t>
  </si>
  <si>
    <t>DERYA GENECİ</t>
  </si>
  <si>
    <t>ADALET BARUT</t>
  </si>
  <si>
    <t>ZEHRA HATİCE BARS</t>
  </si>
  <si>
    <t>AYPER ÖZEKİCİ</t>
  </si>
  <si>
    <t>AYHAN DEMİREL</t>
  </si>
  <si>
    <t>ALTAN KÜÇÜKLER</t>
  </si>
  <si>
    <t>SERTHAN ÖZBAŞARAN</t>
  </si>
  <si>
    <t>SAVAŞ KUTDEMİR</t>
  </si>
  <si>
    <t>HÜLYA HASEL</t>
  </si>
  <si>
    <t>BURAK ÜNÜVAR</t>
  </si>
  <si>
    <t>TOLGAHAN MAKİNİST</t>
  </si>
  <si>
    <t>FERHAT NADİR</t>
  </si>
  <si>
    <t>GİZEM KARABAŞ</t>
  </si>
  <si>
    <t>SANEM ACAR</t>
  </si>
  <si>
    <t>HÜLYA ASLANOĞLU</t>
  </si>
  <si>
    <t>KÖKNAR</t>
  </si>
  <si>
    <t>MAVİÇAM BLOK</t>
  </si>
  <si>
    <t>KIZILÇAM BLOK</t>
  </si>
  <si>
    <t>FISTIKÇAM BLOK</t>
  </si>
  <si>
    <t>KARAÇAM BLOK</t>
  </si>
  <si>
    <t>BEYAZÇAM BLOK</t>
  </si>
  <si>
    <t>KÖKNAR BLOK</t>
  </si>
  <si>
    <t>LADİN BLOK</t>
  </si>
  <si>
    <t>SEDİR BLOK</t>
  </si>
  <si>
    <t>SARIÇAM BLOK</t>
  </si>
  <si>
    <t>SİTE KAFESİ</t>
  </si>
  <si>
    <t xml:space="preserve"> Faturalandırma dönemi:    15.10.2012 - 19.12.2012</t>
  </si>
  <si>
    <t>Isı Gideri KW</t>
  </si>
  <si>
    <t xml:space="preserve">Ortak Alan </t>
  </si>
  <si>
    <t xml:space="preserve">Daire Sarf. </t>
  </si>
  <si>
    <t>Arsa</t>
  </si>
  <si>
    <t>Payı</t>
  </si>
  <si>
    <t xml:space="preserve">Toplam </t>
  </si>
  <si>
    <t xml:space="preserve">Fark </t>
  </si>
  <si>
    <t>OKUMA BEDELİ</t>
  </si>
  <si>
    <t xml:space="preserve">T  O  P  L  A  M  </t>
  </si>
  <si>
    <t xml:space="preserve">TOPLAM </t>
  </si>
  <si>
    <t>ORTALAMA SARFİYAT</t>
  </si>
  <si>
    <t>DAİRE SAYISI</t>
  </si>
  <si>
    <t>NOT : (2+1) DAİRELER ORTALAMA SARFİYAT</t>
  </si>
  <si>
    <t>NOT : (3+1) DAİRELER ORTALAMA SARFİYAT</t>
  </si>
  <si>
    <t>NOT : (4+1) DAİRELER ORTALAMA SARFİYAT</t>
  </si>
  <si>
    <t>NOT : (1+1) DAİRELER ORTALAMA SARFİYAT</t>
  </si>
  <si>
    <t xml:space="preserve">        MAVİÇAM BLOK ISI PAY ÖLÇER ÖDEME TABLOSU                                (15.10.12 - 19.12.12 İGDAŞ TOPLAM FATURA TUTARI)  (77.470 TL)</t>
  </si>
  <si>
    <t xml:space="preserve">G.TOPLAM </t>
  </si>
  <si>
    <t>Toplam                TL</t>
  </si>
  <si>
    <t>Daire No</t>
  </si>
  <si>
    <t>SEDİR BLOK ISI PAY ÖLÇER ÖDEME TABLOSU                                (15.10.12 - 19.12.12 İGDAŞ TOPLAM FATURA TUTARI)  (77.470 TL)</t>
  </si>
  <si>
    <t xml:space="preserve">    LADİN BLOK ISI PAY ÖLÇER ÖDEME TABLOSU                                    (15.10.12 - 19.12.12 İGDAŞ TOPLAM FATURA TUTARI)  (77.470 TL)</t>
  </si>
  <si>
    <t xml:space="preserve">    SARIÇAM BLOK ISI PAY ÖLÇER ÖDEME TABLOSU                                   (15.10.12 - 19.12.12 İGDAŞ TOPLAM FATURA TUTARI)  (77.470 TL)</t>
  </si>
  <si>
    <t xml:space="preserve">       BEYAZÇAM BLOK ISI PAY ÖLÇER ÖDEME TABLOSU                                (15.10.12 - 19.12.12 İGDAŞ TOPLAM FATURA TUTARI)  (77.470 TL)</t>
  </si>
  <si>
    <t xml:space="preserve">        KARAÇAM BLOK ISI PAY ÖLÇER ÖDEME TABLOSU                                (15.10.12 - 19.12.12 İGDAŞ TOPLAM FATURA TUTARI)  (77.470 TL)</t>
  </si>
  <si>
    <t xml:space="preserve">       KIZILÇAM BLOK ISI PAY ÖLÇER ÖDEME TABLOSU                                (15.10.12 - 19.12.12 İGDAŞ TOPLAM FATURA TUTARI)  (77.470 TL)</t>
  </si>
  <si>
    <t>T  O  P  L  A  M</t>
  </si>
  <si>
    <t xml:space="preserve">   FISTIKÇAM BLOK ISI PAY ÖLÇER ÖDEME TABLOSU                                (15.10.12 - 19.12.12 İGDAŞ TOPLAM FATURA TUTARI)  (77.470 TL)</t>
  </si>
  <si>
    <t>TOPLAM SARFİYAT</t>
  </si>
  <si>
    <t xml:space="preserve">DAİRE          SAYISI </t>
  </si>
  <si>
    <t xml:space="preserve">NOT : (1+1) DAİRELER </t>
  </si>
  <si>
    <t xml:space="preserve">NOT : (2+1) DAİRELER </t>
  </si>
  <si>
    <t xml:space="preserve">Okuma                 Bedeli </t>
  </si>
  <si>
    <t>%30   TL</t>
  </si>
  <si>
    <t>%70 TL</t>
  </si>
  <si>
    <t xml:space="preserve">Okuma                Bedeli </t>
  </si>
  <si>
    <t>%30 TL</t>
  </si>
  <si>
    <t xml:space="preserve">NOT : (3+1) DAİRELER </t>
  </si>
  <si>
    <t xml:space="preserve">Okuma                  Bedeli </t>
  </si>
  <si>
    <t>NOT : (2+1) DAİRELER</t>
  </si>
  <si>
    <t>NOT : (4+1) DAİRELER</t>
  </si>
  <si>
    <t xml:space="preserve">    KÖKNAR BLOK ISI PAY ÖLÇER ÖDEME TABLOSU                                (15.10.12 - 19.12.12 İGDAŞ TOPLAM FATURA TUTARI)  (77.470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</si>
</sst>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50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 Tur"/>
      <family val="0"/>
    </font>
    <font>
      <b/>
      <sz val="1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 Tur"/>
      <family val="0"/>
    </font>
    <font>
      <b/>
      <sz val="14"/>
      <color theme="1"/>
      <name val="Arial Tu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 readingOrder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3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" fontId="2" fillId="0" borderId="0" xfId="0" applyNumberFormat="1" applyFont="1" applyBorder="1" applyAlignment="1">
      <alignment horizontal="right" vertical="top"/>
    </xf>
    <xf numFmtId="3" fontId="0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9" fillId="0" borderId="15" xfId="0" applyNumberFormat="1" applyFont="1" applyBorder="1" applyAlignment="1">
      <alignment horizontal="center" vertical="top"/>
    </xf>
    <xf numFmtId="3" fontId="9" fillId="0" borderId="16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9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7" fillId="33" borderId="17" xfId="0" applyNumberFormat="1" applyFont="1" applyFill="1" applyBorder="1" applyAlignment="1">
      <alignment horizontal="center" vertical="center"/>
    </xf>
    <xf numFmtId="4" fontId="10" fillId="34" borderId="18" xfId="0" applyNumberFormat="1" applyFont="1" applyFill="1" applyBorder="1" applyAlignment="1">
      <alignment horizontal="right" vertical="top"/>
    </xf>
    <xf numFmtId="4" fontId="10" fillId="34" borderId="19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6" fillId="34" borderId="12" xfId="0" applyFont="1" applyFill="1" applyBorder="1" applyAlignment="1">
      <alignment horizontal="center" vertical="center" wrapText="1"/>
    </xf>
    <xf numFmtId="9" fontId="7" fillId="35" borderId="17" xfId="0" applyNumberFormat="1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64" fontId="7" fillId="35" borderId="17" xfId="0" applyNumberFormat="1" applyFont="1" applyFill="1" applyBorder="1" applyAlignment="1">
      <alignment horizontal="center" vertical="center"/>
    </xf>
    <xf numFmtId="164" fontId="7" fillId="36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3" fontId="9" fillId="34" borderId="20" xfId="0" applyNumberFormat="1" applyFont="1" applyFill="1" applyBorder="1" applyAlignment="1">
      <alignment horizontal="center" vertical="top"/>
    </xf>
    <xf numFmtId="0" fontId="6" fillId="10" borderId="12" xfId="0" applyFont="1" applyFill="1" applyBorder="1" applyAlignment="1">
      <alignment horizontal="center" vertical="center" wrapText="1"/>
    </xf>
    <xf numFmtId="9" fontId="7" fillId="37" borderId="17" xfId="0" applyNumberFormat="1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164" fontId="7" fillId="37" borderId="17" xfId="0" applyNumberFormat="1" applyFont="1" applyFill="1" applyBorder="1" applyAlignment="1">
      <alignment horizontal="center" vertical="center"/>
    </xf>
    <xf numFmtId="164" fontId="7" fillId="38" borderId="17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6" fillId="39" borderId="14" xfId="0" applyNumberFormat="1" applyFont="1" applyFill="1" applyBorder="1" applyAlignment="1">
      <alignment horizontal="center" vertical="center"/>
    </xf>
    <xf numFmtId="4" fontId="6" fillId="39" borderId="10" xfId="0" applyNumberFormat="1" applyFont="1" applyFill="1" applyBorder="1" applyAlignment="1">
      <alignment horizontal="center" vertical="center"/>
    </xf>
    <xf numFmtId="4" fontId="6" fillId="39" borderId="15" xfId="0" applyNumberFormat="1" applyFont="1" applyFill="1" applyBorder="1" applyAlignment="1">
      <alignment horizontal="center" vertical="center"/>
    </xf>
    <xf numFmtId="4" fontId="6" fillId="40" borderId="14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top"/>
    </xf>
    <xf numFmtId="4" fontId="6" fillId="33" borderId="25" xfId="0" applyNumberFormat="1" applyFont="1" applyFill="1" applyBorder="1" applyAlignment="1">
      <alignment horizontal="center" vertical="center" wrapText="1"/>
    </xf>
    <xf numFmtId="4" fontId="6" fillId="40" borderId="10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 wrapText="1"/>
    </xf>
    <xf numFmtId="4" fontId="6" fillId="4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top"/>
    </xf>
    <xf numFmtId="4" fontId="6" fillId="33" borderId="27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 horizontal="center" vertical="center"/>
    </xf>
    <xf numFmtId="3" fontId="10" fillId="41" borderId="32" xfId="0" applyNumberFormat="1" applyFont="1" applyFill="1" applyBorder="1" applyAlignment="1">
      <alignment horizontal="center" vertical="top"/>
    </xf>
    <xf numFmtId="4" fontId="10" fillId="41" borderId="20" xfId="0" applyNumberFormat="1" applyFont="1" applyFill="1" applyBorder="1" applyAlignment="1">
      <alignment horizontal="center" vertical="top"/>
    </xf>
    <xf numFmtId="4" fontId="10" fillId="41" borderId="33" xfId="0" applyNumberFormat="1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3" fontId="9" fillId="0" borderId="35" xfId="0" applyNumberFormat="1" applyFont="1" applyBorder="1" applyAlignment="1">
      <alignment horizontal="center" vertical="top"/>
    </xf>
    <xf numFmtId="3" fontId="9" fillId="0" borderId="36" xfId="0" applyNumberFormat="1" applyFont="1" applyBorder="1" applyAlignment="1">
      <alignment horizontal="center" vertical="top"/>
    </xf>
    <xf numFmtId="3" fontId="9" fillId="41" borderId="37" xfId="0" applyNumberFormat="1" applyFont="1" applyFill="1" applyBorder="1" applyAlignment="1">
      <alignment horizontal="center" vertical="top"/>
    </xf>
    <xf numFmtId="4" fontId="6" fillId="39" borderId="35" xfId="0" applyNumberFormat="1" applyFont="1" applyFill="1" applyBorder="1" applyAlignment="1">
      <alignment horizontal="center" vertical="center"/>
    </xf>
    <xf numFmtId="4" fontId="6" fillId="40" borderId="35" xfId="0" applyNumberFormat="1" applyFont="1" applyFill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top"/>
    </xf>
    <xf numFmtId="4" fontId="6" fillId="33" borderId="38" xfId="0" applyNumberFormat="1" applyFont="1" applyFill="1" applyBorder="1" applyAlignment="1">
      <alignment horizontal="center" vertical="center" wrapText="1"/>
    </xf>
    <xf numFmtId="4" fontId="9" fillId="41" borderId="20" xfId="0" applyNumberFormat="1" applyFont="1" applyFill="1" applyBorder="1" applyAlignment="1">
      <alignment horizontal="center" vertical="top"/>
    </xf>
    <xf numFmtId="4" fontId="9" fillId="41" borderId="33" xfId="0" applyNumberFormat="1" applyFont="1" applyFill="1" applyBorder="1" applyAlignment="1">
      <alignment horizontal="center" vertical="top"/>
    </xf>
    <xf numFmtId="4" fontId="10" fillId="0" borderId="17" xfId="0" applyNumberFormat="1" applyFont="1" applyBorder="1" applyAlignment="1">
      <alignment horizontal="center" vertical="top"/>
    </xf>
    <xf numFmtId="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center" wrapText="1"/>
    </xf>
    <xf numFmtId="3" fontId="9" fillId="41" borderId="39" xfId="0" applyNumberFormat="1" applyFont="1" applyFill="1" applyBorder="1" applyAlignment="1">
      <alignment horizontal="center" vertical="top"/>
    </xf>
    <xf numFmtId="4" fontId="9" fillId="41" borderId="36" xfId="0" applyNumberFormat="1" applyFont="1" applyFill="1" applyBorder="1" applyAlignment="1">
      <alignment horizontal="right" vertical="top"/>
    </xf>
    <xf numFmtId="4" fontId="9" fillId="41" borderId="40" xfId="0" applyNumberFormat="1" applyFont="1" applyFill="1" applyBorder="1" applyAlignment="1">
      <alignment horizontal="right" vertical="top"/>
    </xf>
    <xf numFmtId="3" fontId="10" fillId="34" borderId="41" xfId="0" applyNumberFormat="1" applyFont="1" applyFill="1" applyBorder="1" applyAlignment="1">
      <alignment horizontal="center" vertical="top"/>
    </xf>
    <xf numFmtId="4" fontId="10" fillId="0" borderId="13" xfId="0" applyNumberFormat="1" applyFont="1" applyBorder="1" applyAlignment="1">
      <alignment horizontal="center" vertical="top"/>
    </xf>
    <xf numFmtId="4" fontId="10" fillId="0" borderId="42" xfId="0" applyNumberFormat="1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4" fontId="10" fillId="0" borderId="43" xfId="0" applyNumberFormat="1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3" fontId="9" fillId="34" borderId="39" xfId="0" applyNumberFormat="1" applyFont="1" applyFill="1" applyBorder="1" applyAlignment="1">
      <alignment horizontal="center" vertical="top"/>
    </xf>
    <xf numFmtId="4" fontId="9" fillId="34" borderId="36" xfId="0" applyNumberFormat="1" applyFont="1" applyFill="1" applyBorder="1" applyAlignment="1">
      <alignment horizontal="right" vertical="top"/>
    </xf>
    <xf numFmtId="4" fontId="9" fillId="34" borderId="40" xfId="0" applyNumberFormat="1" applyFont="1" applyFill="1" applyBorder="1" applyAlignment="1">
      <alignment horizontal="right" vertical="top"/>
    </xf>
    <xf numFmtId="0" fontId="9" fillId="0" borderId="23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top"/>
    </xf>
    <xf numFmtId="3" fontId="9" fillId="33" borderId="0" xfId="0" applyNumberFormat="1" applyFont="1" applyFill="1" applyBorder="1" applyAlignment="1">
      <alignment horizontal="center" vertical="top"/>
    </xf>
    <xf numFmtId="3" fontId="9" fillId="33" borderId="0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center" vertical="top"/>
    </xf>
    <xf numFmtId="3" fontId="9" fillId="34" borderId="37" xfId="0" applyNumberFormat="1" applyFont="1" applyFill="1" applyBorder="1" applyAlignment="1">
      <alignment horizontal="right" vertical="top"/>
    </xf>
    <xf numFmtId="4" fontId="9" fillId="34" borderId="20" xfId="0" applyNumberFormat="1" applyFont="1" applyFill="1" applyBorder="1" applyAlignment="1">
      <alignment horizontal="center" vertical="top"/>
    </xf>
    <xf numFmtId="4" fontId="9" fillId="34" borderId="33" xfId="0" applyNumberFormat="1" applyFont="1" applyFill="1" applyBorder="1" applyAlignment="1">
      <alignment horizontal="center" vertical="top"/>
    </xf>
    <xf numFmtId="4" fontId="10" fillId="0" borderId="44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top"/>
    </xf>
    <xf numFmtId="3" fontId="9" fillId="34" borderId="39" xfId="0" applyNumberFormat="1" applyFont="1" applyFill="1" applyBorder="1" applyAlignment="1">
      <alignment horizontal="right" vertical="top"/>
    </xf>
    <xf numFmtId="4" fontId="9" fillId="34" borderId="36" xfId="0" applyNumberFormat="1" applyFont="1" applyFill="1" applyBorder="1" applyAlignment="1">
      <alignment horizontal="center" vertical="top"/>
    </xf>
    <xf numFmtId="4" fontId="9" fillId="34" borderId="40" xfId="0" applyNumberFormat="1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horizontal="right" vertical="top"/>
    </xf>
    <xf numFmtId="4" fontId="10" fillId="34" borderId="18" xfId="0" applyNumberFormat="1" applyFont="1" applyFill="1" applyBorder="1" applyAlignment="1">
      <alignment horizontal="center" vertical="top"/>
    </xf>
    <xf numFmtId="4" fontId="10" fillId="34" borderId="19" xfId="0" applyNumberFormat="1" applyFont="1" applyFill="1" applyBorder="1" applyAlignment="1">
      <alignment horizontal="center" vertical="top"/>
    </xf>
    <xf numFmtId="3" fontId="9" fillId="34" borderId="45" xfId="0" applyNumberFormat="1" applyFont="1" applyFill="1" applyBorder="1" applyAlignment="1">
      <alignment horizontal="center" vertical="top"/>
    </xf>
    <xf numFmtId="3" fontId="10" fillId="34" borderId="46" xfId="0" applyNumberFormat="1" applyFont="1" applyFill="1" applyBorder="1" applyAlignment="1">
      <alignment horizontal="center" vertical="top"/>
    </xf>
    <xf numFmtId="4" fontId="9" fillId="34" borderId="25" xfId="0" applyNumberFormat="1" applyFont="1" applyFill="1" applyBorder="1" applyAlignment="1">
      <alignment horizontal="center" vertical="top"/>
    </xf>
    <xf numFmtId="4" fontId="10" fillId="34" borderId="47" xfId="0" applyNumberFormat="1" applyFont="1" applyFill="1" applyBorder="1" applyAlignment="1">
      <alignment horizontal="center" vertical="top"/>
    </xf>
    <xf numFmtId="4" fontId="9" fillId="34" borderId="48" xfId="0" applyNumberFormat="1" applyFont="1" applyFill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3" fontId="9" fillId="34" borderId="32" xfId="0" applyNumberFormat="1" applyFont="1" applyFill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4" fontId="10" fillId="0" borderId="50" xfId="0" applyNumberFormat="1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1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 readingOrder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top"/>
    </xf>
    <xf numFmtId="0" fontId="10" fillId="0" borderId="52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55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4" fontId="8" fillId="33" borderId="42" xfId="0" applyNumberFormat="1" applyFont="1" applyFill="1" applyBorder="1" applyAlignment="1">
      <alignment horizontal="center" vertical="center" wrapText="1"/>
    </xf>
    <xf numFmtId="4" fontId="8" fillId="33" borderId="43" xfId="0" applyNumberFormat="1" applyFont="1" applyFill="1" applyBorder="1" applyAlignment="1">
      <alignment horizontal="center" vertical="center" wrapText="1"/>
    </xf>
    <xf numFmtId="4" fontId="8" fillId="33" borderId="42" xfId="0" applyNumberFormat="1" applyFont="1" applyFill="1" applyBorder="1" applyAlignment="1">
      <alignment horizontal="center" vertical="top" wrapText="1"/>
    </xf>
    <xf numFmtId="4" fontId="8" fillId="33" borderId="43" xfId="0" applyNumberFormat="1" applyFont="1" applyFill="1" applyBorder="1" applyAlignment="1">
      <alignment horizontal="center" vertical="top" wrapText="1"/>
    </xf>
    <xf numFmtId="3" fontId="9" fillId="33" borderId="56" xfId="0" applyNumberFormat="1" applyFont="1" applyFill="1" applyBorder="1" applyAlignment="1">
      <alignment horizontal="center" vertical="top"/>
    </xf>
    <xf numFmtId="3" fontId="9" fillId="33" borderId="57" xfId="0" applyNumberFormat="1" applyFont="1" applyFill="1" applyBorder="1" applyAlignment="1">
      <alignment horizontal="center" vertical="top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5" fillId="27" borderId="58" xfId="0" applyFont="1" applyFill="1" applyBorder="1" applyAlignment="1">
      <alignment horizontal="center" vertical="center" wrapText="1"/>
    </xf>
    <xf numFmtId="0" fontId="5" fillId="27" borderId="56" xfId="0" applyFont="1" applyFill="1" applyBorder="1" applyAlignment="1">
      <alignment horizontal="center" vertical="center" wrapText="1"/>
    </xf>
    <xf numFmtId="0" fontId="5" fillId="27" borderId="5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 vertical="top"/>
    </xf>
    <xf numFmtId="3" fontId="9" fillId="33" borderId="59" xfId="0" applyNumberFormat="1" applyFont="1" applyFill="1" applyBorder="1" applyAlignment="1">
      <alignment horizontal="center" vertical="top"/>
    </xf>
    <xf numFmtId="0" fontId="5" fillId="42" borderId="58" xfId="0" applyFont="1" applyFill="1" applyBorder="1" applyAlignment="1">
      <alignment horizontal="center" vertical="center" wrapText="1"/>
    </xf>
    <xf numFmtId="0" fontId="5" fillId="42" borderId="56" xfId="0" applyFont="1" applyFill="1" applyBorder="1" applyAlignment="1">
      <alignment horizontal="center" vertical="center" wrapText="1"/>
    </xf>
    <xf numFmtId="0" fontId="5" fillId="42" borderId="57" xfId="0" applyFont="1" applyFill="1" applyBorder="1" applyAlignment="1">
      <alignment horizontal="center" vertical="center" wrapText="1"/>
    </xf>
    <xf numFmtId="3" fontId="9" fillId="34" borderId="56" xfId="0" applyNumberFormat="1" applyFont="1" applyFill="1" applyBorder="1" applyAlignment="1">
      <alignment horizontal="center" vertical="top"/>
    </xf>
    <xf numFmtId="3" fontId="9" fillId="34" borderId="0" xfId="0" applyNumberFormat="1" applyFont="1" applyFill="1" applyBorder="1" applyAlignment="1">
      <alignment horizontal="center" vertical="top"/>
    </xf>
    <xf numFmtId="0" fontId="5" fillId="32" borderId="58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0" fontId="48" fillId="43" borderId="58" xfId="0" applyFont="1" applyFill="1" applyBorder="1" applyAlignment="1">
      <alignment horizontal="center" vertical="center" wrapText="1"/>
    </xf>
    <xf numFmtId="0" fontId="48" fillId="43" borderId="56" xfId="0" applyFont="1" applyFill="1" applyBorder="1" applyAlignment="1">
      <alignment horizontal="center" vertical="center" wrapText="1"/>
    </xf>
    <xf numFmtId="0" fontId="48" fillId="43" borderId="57" xfId="0" applyFont="1" applyFill="1" applyBorder="1" applyAlignment="1">
      <alignment horizontal="center" vertical="center" wrapText="1"/>
    </xf>
    <xf numFmtId="0" fontId="49" fillId="33" borderId="58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center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5" fillId="29" borderId="58" xfId="0" applyFont="1" applyFill="1" applyBorder="1" applyAlignment="1">
      <alignment horizontal="center" vertical="center" wrapText="1"/>
    </xf>
    <xf numFmtId="0" fontId="5" fillId="29" borderId="56" xfId="0" applyFont="1" applyFill="1" applyBorder="1" applyAlignment="1">
      <alignment horizontal="center" vertical="center" wrapText="1"/>
    </xf>
    <xf numFmtId="0" fontId="5" fillId="29" borderId="57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5" fillId="10" borderId="58" xfId="0" applyFont="1" applyFill="1" applyBorder="1" applyAlignment="1">
      <alignment horizontal="center" vertical="center" wrapText="1"/>
    </xf>
    <xf numFmtId="0" fontId="5" fillId="10" borderId="56" xfId="0" applyFont="1" applyFill="1" applyBorder="1" applyAlignment="1">
      <alignment horizontal="center" vertical="center" wrapText="1"/>
    </xf>
    <xf numFmtId="0" fontId="5" fillId="10" borderId="5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top"/>
    </xf>
    <xf numFmtId="0" fontId="9" fillId="0" borderId="57" xfId="0" applyFont="1" applyBorder="1" applyAlignment="1">
      <alignment horizontal="center" vertical="top"/>
    </xf>
    <xf numFmtId="0" fontId="5" fillId="16" borderId="58" xfId="0" applyFont="1" applyFill="1" applyBorder="1" applyAlignment="1">
      <alignment horizontal="center" vertical="center" wrapText="1"/>
    </xf>
    <xf numFmtId="0" fontId="5" fillId="16" borderId="56" xfId="0" applyFont="1" applyFill="1" applyBorder="1" applyAlignment="1">
      <alignment horizontal="center" vertical="center" wrapText="1"/>
    </xf>
    <xf numFmtId="0" fontId="5" fillId="16" borderId="57" xfId="0" applyFont="1" applyFill="1" applyBorder="1" applyAlignment="1">
      <alignment horizontal="center" vertical="center" wrapText="1"/>
    </xf>
    <xf numFmtId="4" fontId="8" fillId="33" borderId="51" xfId="0" applyNumberFormat="1" applyFont="1" applyFill="1" applyBorder="1" applyAlignment="1">
      <alignment horizontal="center" vertical="center" wrapText="1"/>
    </xf>
    <xf numFmtId="4" fontId="8" fillId="33" borderId="54" xfId="0" applyNumberFormat="1" applyFont="1" applyFill="1" applyBorder="1" applyAlignment="1">
      <alignment horizontal="center" vertical="center" wrapText="1"/>
    </xf>
    <xf numFmtId="4" fontId="8" fillId="33" borderId="57" xfId="0" applyNumberFormat="1" applyFont="1" applyFill="1" applyBorder="1" applyAlignment="1">
      <alignment horizontal="center" vertical="center" wrapText="1"/>
    </xf>
    <xf numFmtId="4" fontId="8" fillId="33" borderId="6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5" fillId="44" borderId="30" xfId="0" applyFont="1" applyFill="1" applyBorder="1" applyAlignment="1">
      <alignment horizontal="center" vertical="center" wrapText="1"/>
    </xf>
    <xf numFmtId="0" fontId="5" fillId="44" borderId="63" xfId="0" applyFont="1" applyFill="1" applyBorder="1" applyAlignment="1">
      <alignment horizontal="center" vertical="center" wrapText="1"/>
    </xf>
    <xf numFmtId="0" fontId="5" fillId="44" borderId="6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43"/>
  <sheetViews>
    <sheetView showGridLines="0" showOutlineSymbols="0" zoomScalePageLayoutView="0" workbookViewId="0" topLeftCell="A265">
      <selection activeCell="O264" sqref="O264"/>
    </sheetView>
  </sheetViews>
  <sheetFormatPr defaultColWidth="6.8515625" defaultRowHeight="12.75" customHeight="1"/>
  <cols>
    <col min="1" max="1" width="6.00390625" style="9" customWidth="1"/>
    <col min="2" max="2" width="24.00390625" style="0" customWidth="1"/>
    <col min="3" max="3" width="13.7109375" style="9" customWidth="1"/>
    <col min="4" max="4" width="9.00390625" style="9" customWidth="1"/>
    <col min="5" max="5" width="9.57421875" style="0" customWidth="1"/>
    <col min="6" max="6" width="8.28125" style="0" customWidth="1"/>
    <col min="7" max="7" width="10.421875" style="0" customWidth="1"/>
  </cols>
  <sheetData>
    <row r="1" spans="1:10" ht="13.5" customHeight="1">
      <c r="A1" s="147" t="s">
        <v>634</v>
      </c>
      <c r="B1" s="147"/>
      <c r="C1" s="147"/>
      <c r="D1" s="147"/>
      <c r="E1" s="147"/>
      <c r="F1" s="147"/>
      <c r="G1" s="147"/>
      <c r="J1" s="1"/>
    </row>
    <row r="2" spans="1:7" ht="38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2.75">
      <c r="A3" s="10" t="s">
        <v>7</v>
      </c>
      <c r="B3" s="5" t="s">
        <v>8</v>
      </c>
      <c r="C3" s="10" t="s">
        <v>9</v>
      </c>
      <c r="D3" s="7">
        <v>96</v>
      </c>
      <c r="E3" s="6">
        <v>157.778003</v>
      </c>
      <c r="F3" s="6">
        <v>4.07</v>
      </c>
      <c r="G3" s="6">
        <v>161.848003</v>
      </c>
    </row>
    <row r="4" spans="1:7" ht="12.75">
      <c r="A4" s="10" t="s">
        <v>10</v>
      </c>
      <c r="B4" s="5" t="s">
        <v>11</v>
      </c>
      <c r="C4" s="10" t="s">
        <v>9</v>
      </c>
      <c r="D4" s="7">
        <v>96</v>
      </c>
      <c r="E4" s="6">
        <v>156.535256</v>
      </c>
      <c r="F4" s="6">
        <v>4.07</v>
      </c>
      <c r="G4" s="6">
        <v>160.605256</v>
      </c>
    </row>
    <row r="5" spans="1:7" ht="12.75">
      <c r="A5" s="10" t="s">
        <v>12</v>
      </c>
      <c r="B5" s="5" t="s">
        <v>13</v>
      </c>
      <c r="C5" s="10" t="s">
        <v>9</v>
      </c>
      <c r="D5" s="7">
        <v>116</v>
      </c>
      <c r="E5" s="6">
        <v>92.673406</v>
      </c>
      <c r="F5" s="6">
        <v>4.07</v>
      </c>
      <c r="G5" s="6">
        <v>96.743406</v>
      </c>
    </row>
    <row r="6" spans="1:7" ht="12.75">
      <c r="A6" s="10" t="s">
        <v>14</v>
      </c>
      <c r="B6" s="5" t="s">
        <v>15</v>
      </c>
      <c r="C6" s="10" t="s">
        <v>9</v>
      </c>
      <c r="D6" s="7">
        <v>116</v>
      </c>
      <c r="E6" s="6">
        <v>89.939363</v>
      </c>
      <c r="F6" s="6">
        <v>4.07</v>
      </c>
      <c r="G6" s="6">
        <v>94.009363</v>
      </c>
    </row>
    <row r="7" spans="1:7" ht="12.75">
      <c r="A7" s="10" t="s">
        <v>16</v>
      </c>
      <c r="B7" s="5" t="s">
        <v>17</v>
      </c>
      <c r="C7" s="10" t="s">
        <v>9</v>
      </c>
      <c r="D7" s="7">
        <v>116</v>
      </c>
      <c r="E7" s="6">
        <v>177.80153</v>
      </c>
      <c r="F7" s="6">
        <v>4.07</v>
      </c>
      <c r="G7" s="6">
        <v>181.87153000000004</v>
      </c>
    </row>
    <row r="8" spans="1:7" ht="12.75">
      <c r="A8" s="10" t="s">
        <v>18</v>
      </c>
      <c r="B8" s="5" t="s">
        <v>19</v>
      </c>
      <c r="C8" s="10" t="s">
        <v>9</v>
      </c>
      <c r="D8" s="7">
        <v>116</v>
      </c>
      <c r="E8" s="6">
        <v>66.700008</v>
      </c>
      <c r="F8" s="6">
        <v>4.07</v>
      </c>
      <c r="G8" s="6">
        <v>70.77000799999999</v>
      </c>
    </row>
    <row r="9" spans="1:7" ht="12.75">
      <c r="A9" s="10" t="s">
        <v>20</v>
      </c>
      <c r="B9" s="5" t="s">
        <v>21</v>
      </c>
      <c r="C9" s="10" t="s">
        <v>9</v>
      </c>
      <c r="D9" s="7">
        <v>116</v>
      </c>
      <c r="E9" s="6">
        <v>156.302018</v>
      </c>
      <c r="F9" s="6">
        <v>4.07</v>
      </c>
      <c r="G9" s="6">
        <v>160.372018</v>
      </c>
    </row>
    <row r="10" spans="1:7" ht="12.75">
      <c r="A10" s="10" t="s">
        <v>22</v>
      </c>
      <c r="B10" s="5" t="s">
        <v>23</v>
      </c>
      <c r="C10" s="10" t="s">
        <v>9</v>
      </c>
      <c r="D10" s="7">
        <v>116</v>
      </c>
      <c r="E10" s="6">
        <v>206.633245</v>
      </c>
      <c r="F10" s="6">
        <v>4.07</v>
      </c>
      <c r="G10" s="6">
        <v>210.70324500000004</v>
      </c>
    </row>
    <row r="11" spans="1:7" ht="12.75">
      <c r="A11" s="10" t="s">
        <v>24</v>
      </c>
      <c r="B11" s="5" t="s">
        <v>25</v>
      </c>
      <c r="C11" s="10" t="s">
        <v>9</v>
      </c>
      <c r="D11" s="7">
        <v>116</v>
      </c>
      <c r="E11" s="6">
        <v>191.720288</v>
      </c>
      <c r="F11" s="6">
        <v>4.07</v>
      </c>
      <c r="G11" s="6">
        <v>195.79028799999998</v>
      </c>
    </row>
    <row r="12" spans="1:7" ht="12.75">
      <c r="A12" s="10" t="s">
        <v>26</v>
      </c>
      <c r="B12" s="5" t="s">
        <v>27</v>
      </c>
      <c r="C12" s="10" t="s">
        <v>9</v>
      </c>
      <c r="D12" s="7">
        <v>116</v>
      </c>
      <c r="E12" s="6">
        <v>171.71207300000003</v>
      </c>
      <c r="F12" s="6">
        <v>4.07</v>
      </c>
      <c r="G12" s="6">
        <v>175.782073</v>
      </c>
    </row>
    <row r="13" spans="1:7" ht="12.75">
      <c r="A13" s="10" t="s">
        <v>28</v>
      </c>
      <c r="B13" s="5" t="s">
        <v>29</v>
      </c>
      <c r="C13" s="10" t="s">
        <v>9</v>
      </c>
      <c r="D13" s="7">
        <v>116</v>
      </c>
      <c r="E13" s="6">
        <v>197.93401999999998</v>
      </c>
      <c r="F13" s="6">
        <v>4.07</v>
      </c>
      <c r="G13" s="6">
        <v>202.00402</v>
      </c>
    </row>
    <row r="14" spans="1:7" ht="12.75">
      <c r="A14" s="10" t="s">
        <v>30</v>
      </c>
      <c r="B14" s="5" t="s">
        <v>31</v>
      </c>
      <c r="C14" s="10" t="s">
        <v>9</v>
      </c>
      <c r="D14" s="7">
        <v>116</v>
      </c>
      <c r="E14" s="6">
        <v>157.296216</v>
      </c>
      <c r="F14" s="6">
        <v>4.07</v>
      </c>
      <c r="G14" s="6">
        <v>161.366216</v>
      </c>
    </row>
    <row r="15" spans="1:7" ht="12.75">
      <c r="A15" s="10" t="s">
        <v>32</v>
      </c>
      <c r="B15" s="5" t="s">
        <v>33</v>
      </c>
      <c r="C15" s="10" t="s">
        <v>9</v>
      </c>
      <c r="D15" s="7">
        <v>116</v>
      </c>
      <c r="E15" s="6">
        <v>208.994461</v>
      </c>
      <c r="F15" s="6">
        <v>4.07</v>
      </c>
      <c r="G15" s="6">
        <v>213.06446100000002</v>
      </c>
    </row>
    <row r="16" spans="1:7" ht="12.75">
      <c r="A16" s="10" t="s">
        <v>34</v>
      </c>
      <c r="B16" s="5" t="s">
        <v>35</v>
      </c>
      <c r="C16" s="10" t="s">
        <v>9</v>
      </c>
      <c r="D16" s="7">
        <v>116</v>
      </c>
      <c r="E16" s="6">
        <v>74.28076</v>
      </c>
      <c r="F16" s="6">
        <v>4.07</v>
      </c>
      <c r="G16" s="6">
        <v>78.35076</v>
      </c>
    </row>
    <row r="17" spans="1:7" ht="12.75">
      <c r="A17" s="10" t="s">
        <v>36</v>
      </c>
      <c r="B17" s="5" t="s">
        <v>37</v>
      </c>
      <c r="C17" s="10" t="s">
        <v>9</v>
      </c>
      <c r="D17" s="7">
        <v>116</v>
      </c>
      <c r="E17" s="6">
        <v>121.629395</v>
      </c>
      <c r="F17" s="6">
        <v>4.07</v>
      </c>
      <c r="G17" s="6">
        <v>125.69939500000001</v>
      </c>
    </row>
    <row r="18" spans="1:7" ht="12.75">
      <c r="A18" s="10" t="s">
        <v>38</v>
      </c>
      <c r="B18" s="5" t="s">
        <v>39</v>
      </c>
      <c r="C18" s="10" t="s">
        <v>9</v>
      </c>
      <c r="D18" s="7">
        <v>116</v>
      </c>
      <c r="E18" s="6">
        <v>76.020605</v>
      </c>
      <c r="F18" s="6">
        <v>4.07</v>
      </c>
      <c r="G18" s="6">
        <v>80.090605</v>
      </c>
    </row>
    <row r="19" spans="1:7" ht="12.75">
      <c r="A19" s="10" t="s">
        <v>40</v>
      </c>
      <c r="B19" s="5" t="s">
        <v>41</v>
      </c>
      <c r="C19" s="10" t="s">
        <v>9</v>
      </c>
      <c r="D19" s="7">
        <v>116</v>
      </c>
      <c r="E19" s="6">
        <v>143.004633</v>
      </c>
      <c r="F19" s="6">
        <v>4.07</v>
      </c>
      <c r="G19" s="6">
        <v>147.074633</v>
      </c>
    </row>
    <row r="20" spans="1:7" ht="12.75">
      <c r="A20" s="10" t="s">
        <v>42</v>
      </c>
      <c r="B20" s="5" t="s">
        <v>43</v>
      </c>
      <c r="C20" s="10" t="s">
        <v>9</v>
      </c>
      <c r="D20" s="7">
        <v>116</v>
      </c>
      <c r="E20" s="6">
        <v>133.435485</v>
      </c>
      <c r="F20" s="6">
        <v>4.07</v>
      </c>
      <c r="G20" s="6">
        <v>137.505485</v>
      </c>
    </row>
    <row r="21" spans="1:7" ht="12.75">
      <c r="A21" s="10" t="s">
        <v>44</v>
      </c>
      <c r="B21" s="5" t="s">
        <v>45</v>
      </c>
      <c r="C21" s="10" t="s">
        <v>9</v>
      </c>
      <c r="D21" s="7">
        <v>116</v>
      </c>
      <c r="E21" s="6">
        <v>142.631809</v>
      </c>
      <c r="F21" s="6">
        <v>4.07</v>
      </c>
      <c r="G21" s="6">
        <v>146.701809</v>
      </c>
    </row>
    <row r="22" spans="1:7" ht="12.75">
      <c r="A22" s="10" t="s">
        <v>46</v>
      </c>
      <c r="B22" s="5" t="s">
        <v>47</v>
      </c>
      <c r="C22" s="10" t="s">
        <v>9</v>
      </c>
      <c r="D22" s="7">
        <v>116</v>
      </c>
      <c r="E22" s="6">
        <v>136.790901</v>
      </c>
      <c r="F22" s="6">
        <v>4.07</v>
      </c>
      <c r="G22" s="6">
        <v>140.860901</v>
      </c>
    </row>
    <row r="23" spans="1:7" ht="12.75">
      <c r="A23" s="10" t="s">
        <v>48</v>
      </c>
      <c r="B23" s="5" t="s">
        <v>49</v>
      </c>
      <c r="C23" s="10" t="s">
        <v>9</v>
      </c>
      <c r="D23" s="7">
        <v>116</v>
      </c>
      <c r="E23" s="6">
        <v>225.522989</v>
      </c>
      <c r="F23" s="6">
        <v>4.07</v>
      </c>
      <c r="G23" s="6">
        <v>229.592989</v>
      </c>
    </row>
    <row r="24" spans="1:7" ht="12.75">
      <c r="A24" s="10" t="s">
        <v>50</v>
      </c>
      <c r="B24" s="5" t="s">
        <v>51</v>
      </c>
      <c r="C24" s="10" t="s">
        <v>9</v>
      </c>
      <c r="D24" s="7">
        <v>116</v>
      </c>
      <c r="E24" s="6">
        <v>161.894377</v>
      </c>
      <c r="F24" s="6">
        <v>4.07</v>
      </c>
      <c r="G24" s="6">
        <v>165.964377</v>
      </c>
    </row>
    <row r="25" spans="1:7" ht="12.75">
      <c r="A25" s="10" t="s">
        <v>52</v>
      </c>
      <c r="B25" s="5" t="s">
        <v>53</v>
      </c>
      <c r="C25" s="10" t="s">
        <v>9</v>
      </c>
      <c r="D25" s="7">
        <v>116</v>
      </c>
      <c r="E25" s="6">
        <v>184.01526</v>
      </c>
      <c r="F25" s="6">
        <v>4.07</v>
      </c>
      <c r="G25" s="6">
        <v>188.08526000000003</v>
      </c>
    </row>
    <row r="26" spans="1:7" ht="12.75">
      <c r="A26" s="10" t="s">
        <v>54</v>
      </c>
      <c r="B26" s="5" t="s">
        <v>55</v>
      </c>
      <c r="C26" s="10" t="s">
        <v>9</v>
      </c>
      <c r="D26" s="7">
        <v>116</v>
      </c>
      <c r="E26" s="6">
        <v>50.668580000000006</v>
      </c>
      <c r="F26" s="6">
        <v>4.07</v>
      </c>
      <c r="G26" s="6">
        <v>54.738580000000006</v>
      </c>
    </row>
    <row r="27" spans="1:7" ht="12.75">
      <c r="A27" s="10" t="s">
        <v>56</v>
      </c>
      <c r="B27" s="5" t="s">
        <v>57</v>
      </c>
      <c r="C27" s="10" t="s">
        <v>9</v>
      </c>
      <c r="D27" s="7">
        <v>116</v>
      </c>
      <c r="E27" s="6">
        <v>115.912763</v>
      </c>
      <c r="F27" s="6">
        <v>4.07</v>
      </c>
      <c r="G27" s="6">
        <v>119.98276300000002</v>
      </c>
    </row>
    <row r="28" spans="1:7" ht="12.75">
      <c r="A28" s="10" t="s">
        <v>58</v>
      </c>
      <c r="B28" s="5" t="s">
        <v>59</v>
      </c>
      <c r="C28" s="10" t="s">
        <v>9</v>
      </c>
      <c r="D28" s="7">
        <v>116</v>
      </c>
      <c r="E28" s="6">
        <v>190.228994</v>
      </c>
      <c r="F28" s="6">
        <v>4.07</v>
      </c>
      <c r="G28" s="6">
        <v>194.298994</v>
      </c>
    </row>
    <row r="29" spans="1:7" ht="12.75">
      <c r="A29" s="10" t="s">
        <v>60</v>
      </c>
      <c r="B29" s="5" t="s">
        <v>61</v>
      </c>
      <c r="C29" s="10" t="s">
        <v>9</v>
      </c>
      <c r="D29" s="7">
        <v>116</v>
      </c>
      <c r="E29" s="6">
        <v>54.769642</v>
      </c>
      <c r="F29" s="6">
        <v>4.07</v>
      </c>
      <c r="G29" s="6">
        <v>58.839642</v>
      </c>
    </row>
    <row r="30" spans="1:7" ht="12.75">
      <c r="A30" s="10" t="s">
        <v>62</v>
      </c>
      <c r="B30" s="5" t="s">
        <v>63</v>
      </c>
      <c r="C30" s="10" t="s">
        <v>9</v>
      </c>
      <c r="D30" s="7">
        <v>116</v>
      </c>
      <c r="E30" s="6">
        <v>122.499318</v>
      </c>
      <c r="F30" s="6">
        <v>4.07</v>
      </c>
      <c r="G30" s="6">
        <v>126.56931800000001</v>
      </c>
    </row>
    <row r="31" spans="1:7" ht="12.75">
      <c r="A31" s="10" t="s">
        <v>64</v>
      </c>
      <c r="B31" s="5" t="s">
        <v>65</v>
      </c>
      <c r="C31" s="10" t="s">
        <v>9</v>
      </c>
      <c r="D31" s="7">
        <v>116</v>
      </c>
      <c r="E31" s="6">
        <v>59.616353999999994</v>
      </c>
      <c r="F31" s="6">
        <v>4.07</v>
      </c>
      <c r="G31" s="6">
        <v>63.686353999999994</v>
      </c>
    </row>
    <row r="32" spans="1:7" ht="12.75">
      <c r="A32" s="10" t="s">
        <v>66</v>
      </c>
      <c r="B32" s="5" t="s">
        <v>67</v>
      </c>
      <c r="C32" s="10" t="s">
        <v>9</v>
      </c>
      <c r="D32" s="7">
        <v>116</v>
      </c>
      <c r="E32" s="6">
        <v>162.018652</v>
      </c>
      <c r="F32" s="6">
        <v>4.07</v>
      </c>
      <c r="G32" s="6">
        <v>166.088652</v>
      </c>
    </row>
    <row r="33" spans="1:7" ht="12.75">
      <c r="A33" s="10" t="s">
        <v>68</v>
      </c>
      <c r="B33" s="5" t="s">
        <v>69</v>
      </c>
      <c r="C33" s="10" t="s">
        <v>9</v>
      </c>
      <c r="D33" s="7">
        <v>116</v>
      </c>
      <c r="E33" s="6">
        <v>167.983834</v>
      </c>
      <c r="F33" s="6">
        <v>4.07</v>
      </c>
      <c r="G33" s="6">
        <v>172.053834</v>
      </c>
    </row>
    <row r="34" spans="1:7" ht="12.75">
      <c r="A34" s="10" t="s">
        <v>70</v>
      </c>
      <c r="B34" s="5" t="s">
        <v>71</v>
      </c>
      <c r="C34" s="10" t="s">
        <v>9</v>
      </c>
      <c r="D34" s="7">
        <v>116</v>
      </c>
      <c r="E34" s="6">
        <v>64.711613</v>
      </c>
      <c r="F34" s="6">
        <v>4.07</v>
      </c>
      <c r="G34" s="6">
        <v>68.781613</v>
      </c>
    </row>
    <row r="35" spans="1:7" ht="12.75">
      <c r="A35" s="10" t="s">
        <v>72</v>
      </c>
      <c r="B35" s="5" t="s">
        <v>73</v>
      </c>
      <c r="C35" s="10" t="s">
        <v>9</v>
      </c>
      <c r="D35" s="7">
        <v>116</v>
      </c>
      <c r="E35" s="6">
        <v>193.832958</v>
      </c>
      <c r="F35" s="6">
        <v>4.07</v>
      </c>
      <c r="G35" s="6">
        <v>197.902958</v>
      </c>
    </row>
    <row r="36" spans="1:7" ht="12.75">
      <c r="A36" s="10" t="s">
        <v>74</v>
      </c>
      <c r="B36" s="5" t="s">
        <v>75</v>
      </c>
      <c r="C36" s="10" t="s">
        <v>9</v>
      </c>
      <c r="D36" s="7">
        <v>116</v>
      </c>
      <c r="E36" s="6">
        <v>74.03221099999999</v>
      </c>
      <c r="F36" s="6">
        <v>4.07</v>
      </c>
      <c r="G36" s="6">
        <v>78.102211</v>
      </c>
    </row>
    <row r="37" spans="1:7" ht="12.75">
      <c r="A37" s="10" t="s">
        <v>76</v>
      </c>
      <c r="B37" s="5" t="s">
        <v>77</v>
      </c>
      <c r="C37" s="10" t="s">
        <v>9</v>
      </c>
      <c r="D37" s="7">
        <v>116</v>
      </c>
      <c r="E37" s="6">
        <v>146.235773</v>
      </c>
      <c r="F37" s="6">
        <v>4.07</v>
      </c>
      <c r="G37" s="6">
        <v>150.305773</v>
      </c>
    </row>
    <row r="38" spans="1:7" ht="12.75">
      <c r="A38" s="10" t="s">
        <v>78</v>
      </c>
      <c r="B38" s="5" t="s">
        <v>79</v>
      </c>
      <c r="C38" s="10" t="s">
        <v>9</v>
      </c>
      <c r="D38" s="7">
        <v>116</v>
      </c>
      <c r="E38" s="6">
        <v>138.65501899999998</v>
      </c>
      <c r="F38" s="6">
        <v>4.07</v>
      </c>
      <c r="G38" s="6">
        <v>142.725019</v>
      </c>
    </row>
    <row r="39" spans="1:7" ht="12.75">
      <c r="A39" s="10" t="s">
        <v>80</v>
      </c>
      <c r="B39" s="5" t="s">
        <v>81</v>
      </c>
      <c r="C39" s="10" t="s">
        <v>9</v>
      </c>
      <c r="D39" s="7">
        <v>116</v>
      </c>
      <c r="E39" s="6">
        <v>51.289954</v>
      </c>
      <c r="F39" s="6">
        <v>4.07</v>
      </c>
      <c r="G39" s="6">
        <v>55.359954</v>
      </c>
    </row>
    <row r="40" spans="1:7" ht="12.75">
      <c r="A40" s="10" t="s">
        <v>82</v>
      </c>
      <c r="B40" s="5" t="s">
        <v>83</v>
      </c>
      <c r="C40" s="10" t="s">
        <v>9</v>
      </c>
      <c r="D40" s="7">
        <v>116</v>
      </c>
      <c r="E40" s="6">
        <v>139.773492</v>
      </c>
      <c r="F40" s="6">
        <v>4.07</v>
      </c>
      <c r="G40" s="6">
        <v>143.843492</v>
      </c>
    </row>
    <row r="41" spans="1:7" ht="12.75">
      <c r="A41" s="10" t="s">
        <v>84</v>
      </c>
      <c r="B41" s="5" t="s">
        <v>85</v>
      </c>
      <c r="C41" s="10" t="s">
        <v>9</v>
      </c>
      <c r="D41" s="7">
        <v>116</v>
      </c>
      <c r="E41" s="6">
        <v>210.361484</v>
      </c>
      <c r="F41" s="6">
        <v>4.07</v>
      </c>
      <c r="G41" s="6">
        <v>214.431484</v>
      </c>
    </row>
    <row r="42" spans="1:7" ht="12.75">
      <c r="A42" s="10" t="s">
        <v>86</v>
      </c>
      <c r="B42" s="5" t="s">
        <v>87</v>
      </c>
      <c r="C42" s="10" t="s">
        <v>9</v>
      </c>
      <c r="D42" s="7">
        <v>116</v>
      </c>
      <c r="E42" s="6">
        <v>144.620203</v>
      </c>
      <c r="F42" s="6">
        <v>4.07</v>
      </c>
      <c r="G42" s="6">
        <v>148.690203</v>
      </c>
    </row>
    <row r="43" spans="1:7" ht="12.75">
      <c r="A43" s="10" t="s">
        <v>88</v>
      </c>
      <c r="B43" s="5" t="s">
        <v>89</v>
      </c>
      <c r="C43" s="10" t="s">
        <v>9</v>
      </c>
      <c r="D43" s="7">
        <v>116</v>
      </c>
      <c r="E43" s="6">
        <v>58.746430999999994</v>
      </c>
      <c r="F43" s="6">
        <v>4.07</v>
      </c>
      <c r="G43" s="6">
        <v>62.816430999999994</v>
      </c>
    </row>
    <row r="44" spans="1:7" ht="12.75">
      <c r="A44" s="10" t="s">
        <v>90</v>
      </c>
      <c r="B44" s="5" t="s">
        <v>91</v>
      </c>
      <c r="C44" s="10" t="s">
        <v>9</v>
      </c>
      <c r="D44" s="7">
        <v>116</v>
      </c>
      <c r="E44" s="6">
        <v>108.08346100000001</v>
      </c>
      <c r="F44" s="6">
        <v>4.07</v>
      </c>
      <c r="G44" s="6">
        <v>112.153461</v>
      </c>
    </row>
    <row r="45" spans="1:7" ht="12.75">
      <c r="A45" s="10" t="s">
        <v>92</v>
      </c>
      <c r="B45" s="5" t="s">
        <v>93</v>
      </c>
      <c r="C45" s="10" t="s">
        <v>9</v>
      </c>
      <c r="D45" s="7">
        <v>116</v>
      </c>
      <c r="E45" s="6">
        <v>157.296215</v>
      </c>
      <c r="F45" s="6">
        <v>4.07</v>
      </c>
      <c r="G45" s="6">
        <v>161.366215</v>
      </c>
    </row>
    <row r="46" spans="1:7" ht="12.75">
      <c r="A46" s="10" t="s">
        <v>94</v>
      </c>
      <c r="B46" s="5" t="s">
        <v>95</v>
      </c>
      <c r="C46" s="10" t="s">
        <v>9</v>
      </c>
      <c r="D46" s="7">
        <v>116</v>
      </c>
      <c r="E46" s="6">
        <v>151.082484</v>
      </c>
      <c r="F46" s="6">
        <v>4.07</v>
      </c>
      <c r="G46" s="6">
        <v>155.152484</v>
      </c>
    </row>
    <row r="47" spans="1:7" ht="12.75">
      <c r="A47" s="10" t="s">
        <v>96</v>
      </c>
      <c r="B47" s="5" t="s">
        <v>97</v>
      </c>
      <c r="C47" s="10" t="s">
        <v>9</v>
      </c>
      <c r="D47" s="7">
        <v>116</v>
      </c>
      <c r="E47" s="6">
        <v>234.09793700000003</v>
      </c>
      <c r="F47" s="6">
        <v>4.07</v>
      </c>
      <c r="G47" s="6">
        <v>238.167937</v>
      </c>
    </row>
    <row r="48" spans="1:7" ht="12.75">
      <c r="A48" s="10" t="s">
        <v>98</v>
      </c>
      <c r="B48" s="5" t="s">
        <v>99</v>
      </c>
      <c r="C48" s="10" t="s">
        <v>9</v>
      </c>
      <c r="D48" s="7">
        <v>116</v>
      </c>
      <c r="E48" s="6">
        <v>118.27398099999999</v>
      </c>
      <c r="F48" s="6">
        <v>4.07</v>
      </c>
      <c r="G48" s="6">
        <v>122.343981</v>
      </c>
    </row>
    <row r="49" spans="1:7" ht="12.75">
      <c r="A49" s="10" t="s">
        <v>100</v>
      </c>
      <c r="B49" s="5" t="s">
        <v>101</v>
      </c>
      <c r="C49" s="10" t="s">
        <v>9</v>
      </c>
      <c r="D49" s="7">
        <v>116</v>
      </c>
      <c r="E49" s="6">
        <v>138.282197</v>
      </c>
      <c r="F49" s="6">
        <v>4.07</v>
      </c>
      <c r="G49" s="6">
        <v>142.352197</v>
      </c>
    </row>
    <row r="50" spans="1:7" ht="12.75">
      <c r="A50" s="10" t="s">
        <v>102</v>
      </c>
      <c r="B50" s="5" t="s">
        <v>103</v>
      </c>
      <c r="C50" s="10" t="s">
        <v>9</v>
      </c>
      <c r="D50" s="7">
        <v>116</v>
      </c>
      <c r="E50" s="6">
        <v>217.69368700000004</v>
      </c>
      <c r="F50" s="6">
        <v>4.07</v>
      </c>
      <c r="G50" s="6">
        <v>221.763687</v>
      </c>
    </row>
    <row r="51" spans="1:7" ht="12.75">
      <c r="A51" s="10" t="s">
        <v>104</v>
      </c>
      <c r="B51" s="5" t="s">
        <v>105</v>
      </c>
      <c r="C51" s="10" t="s">
        <v>9</v>
      </c>
      <c r="D51" s="7">
        <v>116</v>
      </c>
      <c r="E51" s="6">
        <v>128.961599</v>
      </c>
      <c r="F51" s="6">
        <v>4.07</v>
      </c>
      <c r="G51" s="6">
        <v>133.031599</v>
      </c>
    </row>
    <row r="52" spans="1:7" ht="12.75">
      <c r="A52" s="10" t="s">
        <v>106</v>
      </c>
      <c r="B52" s="5" t="s">
        <v>107</v>
      </c>
      <c r="C52" s="10" t="s">
        <v>9</v>
      </c>
      <c r="D52" s="7">
        <v>116</v>
      </c>
      <c r="E52" s="6">
        <v>117.279783</v>
      </c>
      <c r="F52" s="6">
        <v>4.07</v>
      </c>
      <c r="G52" s="6">
        <v>121.349783</v>
      </c>
    </row>
    <row r="53" spans="1:7" ht="12.75">
      <c r="A53" s="10" t="s">
        <v>108</v>
      </c>
      <c r="B53" s="5" t="s">
        <v>109</v>
      </c>
      <c r="C53" s="10" t="s">
        <v>9</v>
      </c>
      <c r="D53" s="7">
        <v>116</v>
      </c>
      <c r="E53" s="6">
        <v>156.302019</v>
      </c>
      <c r="F53" s="6">
        <v>4.07</v>
      </c>
      <c r="G53" s="6">
        <v>160.372019</v>
      </c>
    </row>
    <row r="54" spans="1:7" ht="12.75">
      <c r="A54" s="10" t="s">
        <v>110</v>
      </c>
      <c r="B54" s="5" t="s">
        <v>111</v>
      </c>
      <c r="C54" s="10" t="s">
        <v>9</v>
      </c>
      <c r="D54" s="7">
        <v>116</v>
      </c>
      <c r="E54" s="6">
        <v>270.88323</v>
      </c>
      <c r="F54" s="6">
        <v>4.07</v>
      </c>
      <c r="G54" s="6">
        <v>274.95322999999996</v>
      </c>
    </row>
    <row r="55" spans="1:7" ht="12.75">
      <c r="A55" s="10" t="s">
        <v>112</v>
      </c>
      <c r="B55" s="5" t="s">
        <v>113</v>
      </c>
      <c r="C55" s="10" t="s">
        <v>9</v>
      </c>
      <c r="D55" s="7">
        <v>116</v>
      </c>
      <c r="E55" s="6">
        <v>200.792337</v>
      </c>
      <c r="F55" s="6">
        <v>4.07</v>
      </c>
      <c r="G55" s="6">
        <v>204.86233700000003</v>
      </c>
    </row>
    <row r="56" spans="1:7" ht="12.75">
      <c r="A56" s="10" t="s">
        <v>114</v>
      </c>
      <c r="B56" s="5" t="s">
        <v>115</v>
      </c>
      <c r="C56" s="10" t="s">
        <v>9</v>
      </c>
      <c r="D56" s="7">
        <v>116</v>
      </c>
      <c r="E56" s="6">
        <v>65.33298599999999</v>
      </c>
      <c r="F56" s="6">
        <v>4.07</v>
      </c>
      <c r="G56" s="6">
        <v>69.402986</v>
      </c>
    </row>
    <row r="57" spans="1:7" ht="12.75">
      <c r="A57" s="10" t="s">
        <v>116</v>
      </c>
      <c r="B57" s="5" t="s">
        <v>117</v>
      </c>
      <c r="C57" s="10" t="s">
        <v>9</v>
      </c>
      <c r="D57" s="7">
        <v>116</v>
      </c>
      <c r="E57" s="6">
        <v>109.82330600000002</v>
      </c>
      <c r="F57" s="6">
        <v>4.07</v>
      </c>
      <c r="G57" s="6">
        <v>113.893306</v>
      </c>
    </row>
    <row r="58" spans="1:7" ht="12.75">
      <c r="A58" s="10" t="s">
        <v>118</v>
      </c>
      <c r="B58" s="5" t="s">
        <v>119</v>
      </c>
      <c r="C58" s="10" t="s">
        <v>9</v>
      </c>
      <c r="D58" s="7">
        <v>116</v>
      </c>
      <c r="E58" s="6">
        <v>44.454848999999996</v>
      </c>
      <c r="F58" s="6">
        <v>4.07</v>
      </c>
      <c r="G58" s="6">
        <v>48.524848999999996</v>
      </c>
    </row>
    <row r="59" spans="1:7" ht="12.75">
      <c r="A59" s="10" t="s">
        <v>120</v>
      </c>
      <c r="B59" s="5" t="s">
        <v>121</v>
      </c>
      <c r="C59" s="10" t="s">
        <v>9</v>
      </c>
      <c r="D59" s="7">
        <v>116</v>
      </c>
      <c r="E59" s="6">
        <v>165.001243</v>
      </c>
      <c r="F59" s="6">
        <v>4.07</v>
      </c>
      <c r="G59" s="6">
        <v>169.071243</v>
      </c>
    </row>
    <row r="60" spans="1:7" ht="12.75">
      <c r="A60" s="10" t="s">
        <v>122</v>
      </c>
      <c r="B60" s="5" t="s">
        <v>123</v>
      </c>
      <c r="C60" s="10" t="s">
        <v>9</v>
      </c>
      <c r="D60" s="7">
        <v>116</v>
      </c>
      <c r="E60" s="6">
        <v>139.649218</v>
      </c>
      <c r="F60" s="6">
        <v>4.07</v>
      </c>
      <c r="G60" s="6">
        <v>143.719218</v>
      </c>
    </row>
    <row r="61" spans="1:7" ht="12.75">
      <c r="A61" s="10" t="s">
        <v>124</v>
      </c>
      <c r="B61" s="5" t="s">
        <v>125</v>
      </c>
      <c r="C61" s="10" t="s">
        <v>9</v>
      </c>
      <c r="D61" s="7">
        <v>116</v>
      </c>
      <c r="E61" s="6">
        <v>142.756083</v>
      </c>
      <c r="F61" s="6">
        <v>4.07</v>
      </c>
      <c r="G61" s="6">
        <v>146.82608299999998</v>
      </c>
    </row>
    <row r="62" spans="1:7" ht="12.75">
      <c r="A62" s="10" t="s">
        <v>126</v>
      </c>
      <c r="B62" s="5" t="s">
        <v>127</v>
      </c>
      <c r="C62" s="10" t="s">
        <v>9</v>
      </c>
      <c r="D62" s="7">
        <v>116</v>
      </c>
      <c r="E62" s="6">
        <v>132.565564</v>
      </c>
      <c r="F62" s="6">
        <v>4.07</v>
      </c>
      <c r="G62" s="6">
        <v>136.635564</v>
      </c>
    </row>
    <row r="63" spans="1:7" ht="12.75">
      <c r="A63" s="10" t="s">
        <v>128</v>
      </c>
      <c r="B63" s="5" t="s">
        <v>129</v>
      </c>
      <c r="C63" s="10" t="s">
        <v>9</v>
      </c>
      <c r="D63" s="7">
        <v>116</v>
      </c>
      <c r="E63" s="6">
        <v>109.574756</v>
      </c>
      <c r="F63" s="6">
        <v>4.07</v>
      </c>
      <c r="G63" s="6">
        <v>113.644756</v>
      </c>
    </row>
    <row r="64" spans="1:7" ht="12.75">
      <c r="A64" s="10" t="s">
        <v>130</v>
      </c>
      <c r="B64" s="5" t="s">
        <v>131</v>
      </c>
      <c r="C64" s="10" t="s">
        <v>9</v>
      </c>
      <c r="D64" s="7">
        <v>116</v>
      </c>
      <c r="E64" s="6">
        <v>195.572803</v>
      </c>
      <c r="F64" s="6">
        <v>4.07</v>
      </c>
      <c r="G64" s="6">
        <v>199.64280300000001</v>
      </c>
    </row>
    <row r="65" spans="1:7" ht="12.75">
      <c r="A65" s="10" t="s">
        <v>132</v>
      </c>
      <c r="B65" s="5" t="s">
        <v>133</v>
      </c>
      <c r="C65" s="10" t="s">
        <v>9</v>
      </c>
      <c r="D65" s="7">
        <v>116</v>
      </c>
      <c r="E65" s="6">
        <v>117.031233</v>
      </c>
      <c r="F65" s="6">
        <v>4.07</v>
      </c>
      <c r="G65" s="6">
        <v>121.10123300000001</v>
      </c>
    </row>
    <row r="66" spans="1:7" ht="12.75">
      <c r="A66" s="10" t="s">
        <v>134</v>
      </c>
      <c r="B66" s="5" t="s">
        <v>135</v>
      </c>
      <c r="C66" s="10" t="s">
        <v>9</v>
      </c>
      <c r="D66" s="7">
        <v>116</v>
      </c>
      <c r="E66" s="6">
        <v>121.380847</v>
      </c>
      <c r="F66" s="6">
        <v>4.07</v>
      </c>
      <c r="G66" s="6">
        <v>125.450847</v>
      </c>
    </row>
    <row r="67" spans="1:7" ht="12.75">
      <c r="A67" s="10" t="s">
        <v>136</v>
      </c>
      <c r="B67" s="5" t="s">
        <v>137</v>
      </c>
      <c r="C67" s="10" t="s">
        <v>9</v>
      </c>
      <c r="D67" s="7">
        <v>116</v>
      </c>
      <c r="E67" s="6">
        <v>83.47708399999999</v>
      </c>
      <c r="F67" s="6">
        <v>4.07</v>
      </c>
      <c r="G67" s="6">
        <v>87.547084</v>
      </c>
    </row>
    <row r="68" spans="1:7" ht="12.75">
      <c r="A68" s="10" t="s">
        <v>138</v>
      </c>
      <c r="B68" s="5" t="s">
        <v>139</v>
      </c>
      <c r="C68" s="10" t="s">
        <v>9</v>
      </c>
      <c r="D68" s="7">
        <v>116</v>
      </c>
      <c r="E68" s="6">
        <v>154.934998</v>
      </c>
      <c r="F68" s="6">
        <v>4.07</v>
      </c>
      <c r="G68" s="6">
        <v>159.004998</v>
      </c>
    </row>
    <row r="69" spans="1:7" ht="12.75">
      <c r="A69" s="10" t="s">
        <v>140</v>
      </c>
      <c r="B69" s="5" t="s">
        <v>141</v>
      </c>
      <c r="C69" s="10" t="s">
        <v>9</v>
      </c>
      <c r="D69" s="7">
        <v>116</v>
      </c>
      <c r="E69" s="6">
        <v>106.71644</v>
      </c>
      <c r="F69" s="6">
        <v>4.07</v>
      </c>
      <c r="G69" s="6">
        <v>110.78644</v>
      </c>
    </row>
    <row r="70" spans="1:7" ht="12.75">
      <c r="A70" s="10" t="s">
        <v>142</v>
      </c>
      <c r="B70" s="5" t="s">
        <v>143</v>
      </c>
      <c r="C70" s="10" t="s">
        <v>9</v>
      </c>
      <c r="D70" s="7">
        <v>116</v>
      </c>
      <c r="E70" s="6">
        <v>143.998829</v>
      </c>
      <c r="F70" s="6">
        <v>4.07</v>
      </c>
      <c r="G70" s="6">
        <v>148.068829</v>
      </c>
    </row>
    <row r="71" spans="1:7" ht="12.75">
      <c r="A71" s="10" t="s">
        <v>144</v>
      </c>
      <c r="B71" s="5" t="s">
        <v>145</v>
      </c>
      <c r="C71" s="10" t="s">
        <v>9</v>
      </c>
      <c r="D71" s="7">
        <v>253</v>
      </c>
      <c r="E71" s="6">
        <v>353.295449</v>
      </c>
      <c r="F71" s="6">
        <v>4.07</v>
      </c>
      <c r="G71" s="6">
        <v>357.365449</v>
      </c>
    </row>
    <row r="72" spans="1:7" ht="12.75">
      <c r="A72" s="10" t="s">
        <v>146</v>
      </c>
      <c r="B72" s="5" t="s">
        <v>147</v>
      </c>
      <c r="C72" s="10" t="s">
        <v>9</v>
      </c>
      <c r="D72" s="7">
        <v>253</v>
      </c>
      <c r="E72" s="6">
        <v>194.932035</v>
      </c>
      <c r="F72" s="6">
        <v>4.07</v>
      </c>
      <c r="G72" s="6">
        <v>199.00203499999998</v>
      </c>
    </row>
    <row r="73" spans="1:7" ht="12.75">
      <c r="A73" s="10" t="s">
        <v>148</v>
      </c>
      <c r="B73" s="5" t="s">
        <v>149</v>
      </c>
      <c r="C73" s="10" t="s">
        <v>9</v>
      </c>
      <c r="D73" s="7">
        <v>255</v>
      </c>
      <c r="E73" s="6">
        <v>460.881286</v>
      </c>
      <c r="F73" s="6">
        <v>4.07</v>
      </c>
      <c r="G73" s="6">
        <v>464.951286</v>
      </c>
    </row>
    <row r="74" spans="1:7" ht="12.75">
      <c r="A74" s="10" t="s">
        <v>150</v>
      </c>
      <c r="B74" s="5" t="s">
        <v>151</v>
      </c>
      <c r="C74" s="10" t="s">
        <v>9</v>
      </c>
      <c r="D74" s="7">
        <v>255</v>
      </c>
      <c r="E74" s="6">
        <v>398.495415</v>
      </c>
      <c r="F74" s="6">
        <v>4.07</v>
      </c>
      <c r="G74" s="6">
        <v>402.56541500000003</v>
      </c>
    </row>
    <row r="75" spans="1:7" ht="12.75">
      <c r="A75" s="10" t="s">
        <v>7</v>
      </c>
      <c r="B75" s="5" t="s">
        <v>152</v>
      </c>
      <c r="C75" s="10" t="s">
        <v>153</v>
      </c>
      <c r="D75" s="7">
        <v>96</v>
      </c>
      <c r="E75" s="6">
        <v>188.101013</v>
      </c>
      <c r="F75" s="6">
        <v>4.07</v>
      </c>
      <c r="G75" s="6">
        <v>192.17101300000002</v>
      </c>
    </row>
    <row r="76" spans="1:7" ht="12.75">
      <c r="A76" s="10" t="s">
        <v>10</v>
      </c>
      <c r="B76" s="5" t="s">
        <v>154</v>
      </c>
      <c r="C76" s="10" t="s">
        <v>153</v>
      </c>
      <c r="D76" s="7">
        <v>96</v>
      </c>
      <c r="E76" s="6">
        <v>241.78765500000003</v>
      </c>
      <c r="F76" s="6">
        <v>4.07</v>
      </c>
      <c r="G76" s="6">
        <v>245.857655</v>
      </c>
    </row>
    <row r="77" spans="1:7" ht="12.75">
      <c r="A77" s="10" t="s">
        <v>12</v>
      </c>
      <c r="B77" s="5" t="s">
        <v>155</v>
      </c>
      <c r="C77" s="10" t="s">
        <v>153</v>
      </c>
      <c r="D77" s="7">
        <v>116</v>
      </c>
      <c r="E77" s="6">
        <v>176.061685</v>
      </c>
      <c r="F77" s="6">
        <v>4.07</v>
      </c>
      <c r="G77" s="6">
        <v>180.131685</v>
      </c>
    </row>
    <row r="78" spans="1:7" ht="12.75">
      <c r="A78" s="10" t="s">
        <v>14</v>
      </c>
      <c r="B78" s="5" t="s">
        <v>156</v>
      </c>
      <c r="C78" s="10" t="s">
        <v>153</v>
      </c>
      <c r="D78" s="7">
        <v>116</v>
      </c>
      <c r="E78" s="6">
        <v>208.87018799999998</v>
      </c>
      <c r="F78" s="6">
        <v>4.07</v>
      </c>
      <c r="G78" s="6">
        <v>212.94018800000003</v>
      </c>
    </row>
    <row r="79" spans="1:7" ht="12.75">
      <c r="A79" s="10" t="s">
        <v>16</v>
      </c>
      <c r="B79" s="5" t="s">
        <v>157</v>
      </c>
      <c r="C79" s="10" t="s">
        <v>153</v>
      </c>
      <c r="D79" s="7">
        <v>116</v>
      </c>
      <c r="E79" s="6">
        <v>53.402622</v>
      </c>
      <c r="F79" s="6">
        <v>4.07</v>
      </c>
      <c r="G79" s="6">
        <v>57.472621999999994</v>
      </c>
    </row>
    <row r="80" spans="1:7" ht="12.75">
      <c r="A80" s="10" t="s">
        <v>18</v>
      </c>
      <c r="B80" s="5" t="s">
        <v>158</v>
      </c>
      <c r="C80" s="10" t="s">
        <v>153</v>
      </c>
      <c r="D80" s="7">
        <v>116</v>
      </c>
      <c r="E80" s="6">
        <v>120.013826</v>
      </c>
      <c r="F80" s="6">
        <v>4.07</v>
      </c>
      <c r="G80" s="6">
        <v>124.08382600000002</v>
      </c>
    </row>
    <row r="81" spans="1:7" ht="12.75">
      <c r="A81" s="10" t="s">
        <v>20</v>
      </c>
      <c r="B81" s="5" t="s">
        <v>159</v>
      </c>
      <c r="C81" s="10" t="s">
        <v>153</v>
      </c>
      <c r="D81" s="7">
        <v>116</v>
      </c>
      <c r="E81" s="6">
        <v>157.296215</v>
      </c>
      <c r="F81" s="6">
        <v>4.07</v>
      </c>
      <c r="G81" s="6">
        <v>161.366215</v>
      </c>
    </row>
    <row r="82" spans="1:7" ht="12.75">
      <c r="A82" s="10" t="s">
        <v>22</v>
      </c>
      <c r="B82" s="5" t="s">
        <v>160</v>
      </c>
      <c r="C82" s="10" t="s">
        <v>153</v>
      </c>
      <c r="D82" s="7">
        <v>116</v>
      </c>
      <c r="E82" s="6">
        <v>123.990614</v>
      </c>
      <c r="F82" s="6">
        <v>4.07</v>
      </c>
      <c r="G82" s="6">
        <v>128.060614</v>
      </c>
    </row>
    <row r="83" spans="1:7" ht="12.75">
      <c r="A83" s="10" t="s">
        <v>24</v>
      </c>
      <c r="B83" s="5" t="s">
        <v>161</v>
      </c>
      <c r="C83" s="10" t="s">
        <v>153</v>
      </c>
      <c r="D83" s="7">
        <v>116</v>
      </c>
      <c r="E83" s="6">
        <v>197.43692199999998</v>
      </c>
      <c r="F83" s="6">
        <v>4.07</v>
      </c>
      <c r="G83" s="6">
        <v>201.50692200000003</v>
      </c>
    </row>
    <row r="84" spans="1:7" ht="12.75">
      <c r="A84" s="10" t="s">
        <v>26</v>
      </c>
      <c r="B84" s="5" t="s">
        <v>162</v>
      </c>
      <c r="C84" s="10" t="s">
        <v>153</v>
      </c>
      <c r="D84" s="7">
        <v>116</v>
      </c>
      <c r="E84" s="6">
        <v>147.85134399999998</v>
      </c>
      <c r="F84" s="6">
        <v>4.07</v>
      </c>
      <c r="G84" s="6">
        <v>151.921344</v>
      </c>
    </row>
    <row r="85" spans="1:7" ht="12.75">
      <c r="A85" s="10" t="s">
        <v>28</v>
      </c>
      <c r="B85" s="5" t="s">
        <v>163</v>
      </c>
      <c r="C85" s="10" t="s">
        <v>153</v>
      </c>
      <c r="D85" s="7">
        <v>116</v>
      </c>
      <c r="E85" s="6">
        <v>206.01187099999999</v>
      </c>
      <c r="F85" s="6">
        <v>4.07</v>
      </c>
      <c r="G85" s="6">
        <v>210.081871</v>
      </c>
    </row>
    <row r="86" spans="1:7" ht="12.75">
      <c r="A86" s="10" t="s">
        <v>30</v>
      </c>
      <c r="B86" s="5" t="s">
        <v>164</v>
      </c>
      <c r="C86" s="10" t="s">
        <v>153</v>
      </c>
      <c r="D86" s="7">
        <v>116</v>
      </c>
      <c r="E86" s="6">
        <v>195.075704</v>
      </c>
      <c r="F86" s="6">
        <v>4.07</v>
      </c>
      <c r="G86" s="6">
        <v>199.14570400000002</v>
      </c>
    </row>
    <row r="87" spans="1:7" ht="12.75">
      <c r="A87" s="10" t="s">
        <v>32</v>
      </c>
      <c r="B87" s="5" t="s">
        <v>165</v>
      </c>
      <c r="C87" s="10" t="s">
        <v>153</v>
      </c>
      <c r="D87" s="7">
        <v>116</v>
      </c>
      <c r="E87" s="6">
        <v>137.536549</v>
      </c>
      <c r="F87" s="6">
        <v>4.07</v>
      </c>
      <c r="G87" s="6">
        <v>141.606549</v>
      </c>
    </row>
    <row r="88" spans="1:7" ht="12.75">
      <c r="A88" s="10" t="s">
        <v>34</v>
      </c>
      <c r="B88" s="5" t="s">
        <v>166</v>
      </c>
      <c r="C88" s="10" t="s">
        <v>153</v>
      </c>
      <c r="D88" s="7">
        <v>116</v>
      </c>
      <c r="E88" s="6">
        <v>98.887138</v>
      </c>
      <c r="F88" s="6">
        <v>4.07</v>
      </c>
      <c r="G88" s="6">
        <v>102.957138</v>
      </c>
    </row>
    <row r="89" spans="1:7" ht="12.75">
      <c r="A89" s="10" t="s">
        <v>36</v>
      </c>
      <c r="B89" s="5" t="s">
        <v>167</v>
      </c>
      <c r="C89" s="10" t="s">
        <v>153</v>
      </c>
      <c r="D89" s="7">
        <v>116</v>
      </c>
      <c r="E89" s="6">
        <v>118.025431</v>
      </c>
      <c r="F89" s="6">
        <v>4.07</v>
      </c>
      <c r="G89" s="6">
        <v>122.09543099999999</v>
      </c>
    </row>
    <row r="90" spans="1:7" ht="12.75">
      <c r="A90" s="10" t="s">
        <v>38</v>
      </c>
      <c r="B90" s="5" t="s">
        <v>168</v>
      </c>
      <c r="C90" s="10" t="s">
        <v>153</v>
      </c>
      <c r="D90" s="7">
        <v>116</v>
      </c>
      <c r="E90" s="6">
        <v>163.88277</v>
      </c>
      <c r="F90" s="6">
        <v>4.07</v>
      </c>
      <c r="G90" s="6">
        <v>167.95277</v>
      </c>
    </row>
    <row r="91" spans="1:7" ht="12.75">
      <c r="A91" s="10" t="s">
        <v>40</v>
      </c>
      <c r="B91" s="5" t="s">
        <v>169</v>
      </c>
      <c r="C91" s="10" t="s">
        <v>153</v>
      </c>
      <c r="D91" s="7">
        <v>116</v>
      </c>
      <c r="E91" s="6">
        <v>125.730459</v>
      </c>
      <c r="F91" s="6">
        <v>4.07</v>
      </c>
      <c r="G91" s="6">
        <v>129.800459</v>
      </c>
    </row>
    <row r="92" spans="1:7" ht="12.75">
      <c r="A92" s="10" t="s">
        <v>42</v>
      </c>
      <c r="B92" s="5" t="s">
        <v>170</v>
      </c>
      <c r="C92" s="10" t="s">
        <v>153</v>
      </c>
      <c r="D92" s="7">
        <v>116</v>
      </c>
      <c r="E92" s="6">
        <v>195.075704</v>
      </c>
      <c r="F92" s="6">
        <v>4.07</v>
      </c>
      <c r="G92" s="6">
        <v>199.14570400000002</v>
      </c>
    </row>
    <row r="93" spans="1:7" ht="12.75">
      <c r="A93" s="10" t="s">
        <v>44</v>
      </c>
      <c r="B93" s="5" t="s">
        <v>171</v>
      </c>
      <c r="C93" s="10" t="s">
        <v>153</v>
      </c>
      <c r="D93" s="7">
        <v>116</v>
      </c>
      <c r="E93" s="6">
        <v>131.198542</v>
      </c>
      <c r="F93" s="6">
        <v>4.07</v>
      </c>
      <c r="G93" s="6">
        <v>135.268542</v>
      </c>
    </row>
    <row r="94" spans="1:7" ht="12.75">
      <c r="A94" s="10" t="s">
        <v>46</v>
      </c>
      <c r="B94" s="5" t="s">
        <v>172</v>
      </c>
      <c r="C94" s="10" t="s">
        <v>153</v>
      </c>
      <c r="D94" s="7">
        <v>116</v>
      </c>
      <c r="E94" s="6">
        <v>184.13953600000002</v>
      </c>
      <c r="F94" s="6">
        <v>4.07</v>
      </c>
      <c r="G94" s="6">
        <v>188.209536</v>
      </c>
    </row>
    <row r="95" spans="1:7" ht="12.75">
      <c r="A95" s="10" t="s">
        <v>48</v>
      </c>
      <c r="B95" s="5" t="s">
        <v>173</v>
      </c>
      <c r="C95" s="10" t="s">
        <v>153</v>
      </c>
      <c r="D95" s="7">
        <v>116</v>
      </c>
      <c r="E95" s="6">
        <v>126.84893000000001</v>
      </c>
      <c r="F95" s="6">
        <v>4.07</v>
      </c>
      <c r="G95" s="6">
        <v>130.91893</v>
      </c>
    </row>
    <row r="96" spans="1:7" ht="12.75">
      <c r="A96" s="10" t="s">
        <v>50</v>
      </c>
      <c r="B96" s="5" t="s">
        <v>174</v>
      </c>
      <c r="C96" s="10" t="s">
        <v>153</v>
      </c>
      <c r="D96" s="7">
        <v>116</v>
      </c>
      <c r="E96" s="6">
        <v>90.06363900000001</v>
      </c>
      <c r="F96" s="6">
        <v>4.07</v>
      </c>
      <c r="G96" s="6">
        <v>94.133639</v>
      </c>
    </row>
    <row r="97" spans="1:7" ht="12.75">
      <c r="A97" s="10" t="s">
        <v>52</v>
      </c>
      <c r="B97" s="5" t="s">
        <v>175</v>
      </c>
      <c r="C97" s="10" t="s">
        <v>153</v>
      </c>
      <c r="D97" s="7">
        <v>116</v>
      </c>
      <c r="E97" s="6">
        <v>92.052033</v>
      </c>
      <c r="F97" s="6">
        <v>4.07</v>
      </c>
      <c r="G97" s="6">
        <v>96.12203300000002</v>
      </c>
    </row>
    <row r="98" spans="1:7" ht="12.75">
      <c r="A98" s="10" t="s">
        <v>54</v>
      </c>
      <c r="B98" s="5" t="s">
        <v>176</v>
      </c>
      <c r="C98" s="10" t="s">
        <v>153</v>
      </c>
      <c r="D98" s="7">
        <v>116</v>
      </c>
      <c r="E98" s="6">
        <v>182.399691</v>
      </c>
      <c r="F98" s="6">
        <v>4.07</v>
      </c>
      <c r="G98" s="6">
        <v>186.469691</v>
      </c>
    </row>
    <row r="99" spans="1:7" ht="12.75">
      <c r="A99" s="10" t="s">
        <v>56</v>
      </c>
      <c r="B99" s="5" t="s">
        <v>177</v>
      </c>
      <c r="C99" s="10" t="s">
        <v>153</v>
      </c>
      <c r="D99" s="7">
        <v>116</v>
      </c>
      <c r="E99" s="6">
        <v>154.686447</v>
      </c>
      <c r="F99" s="6">
        <v>4.07</v>
      </c>
      <c r="G99" s="6">
        <v>158.75644699999998</v>
      </c>
    </row>
    <row r="100" spans="1:7" ht="12.75">
      <c r="A100" s="10" t="s">
        <v>58</v>
      </c>
      <c r="B100" s="5" t="s">
        <v>178</v>
      </c>
      <c r="C100" s="10" t="s">
        <v>153</v>
      </c>
      <c r="D100" s="7">
        <v>116</v>
      </c>
      <c r="E100" s="6">
        <v>226.89001000000002</v>
      </c>
      <c r="F100" s="6">
        <v>4.07</v>
      </c>
      <c r="G100" s="6">
        <v>230.96001</v>
      </c>
    </row>
    <row r="101" spans="1:7" ht="12.75">
      <c r="A101" s="10" t="s">
        <v>60</v>
      </c>
      <c r="B101" s="5" t="s">
        <v>179</v>
      </c>
      <c r="C101" s="10" t="s">
        <v>153</v>
      </c>
      <c r="D101" s="7">
        <v>116</v>
      </c>
      <c r="E101" s="6">
        <v>102.615377</v>
      </c>
      <c r="F101" s="6">
        <v>4.07</v>
      </c>
      <c r="G101" s="6">
        <v>106.68537700000002</v>
      </c>
    </row>
    <row r="102" spans="1:7" ht="12.75">
      <c r="A102" s="10" t="s">
        <v>62</v>
      </c>
      <c r="B102" s="5" t="s">
        <v>180</v>
      </c>
      <c r="C102" s="10" t="s">
        <v>153</v>
      </c>
      <c r="D102" s="7">
        <v>116</v>
      </c>
      <c r="E102" s="6">
        <v>52.159876</v>
      </c>
      <c r="F102" s="6">
        <v>4.07</v>
      </c>
      <c r="G102" s="6">
        <v>56.229876</v>
      </c>
    </row>
    <row r="103" spans="1:7" ht="12.75">
      <c r="A103" s="10" t="s">
        <v>64</v>
      </c>
      <c r="B103" s="5" t="s">
        <v>181</v>
      </c>
      <c r="C103" s="10" t="s">
        <v>153</v>
      </c>
      <c r="D103" s="7">
        <v>116</v>
      </c>
      <c r="E103" s="6">
        <v>170.469326</v>
      </c>
      <c r="F103" s="6">
        <v>4.07</v>
      </c>
      <c r="G103" s="6">
        <v>174.53932600000002</v>
      </c>
    </row>
    <row r="104" spans="1:7" ht="12.75">
      <c r="A104" s="10" t="s">
        <v>66</v>
      </c>
      <c r="B104" s="5" t="s">
        <v>182</v>
      </c>
      <c r="C104" s="10" t="s">
        <v>153</v>
      </c>
      <c r="D104" s="7">
        <v>116</v>
      </c>
      <c r="E104" s="6">
        <v>122.00222</v>
      </c>
      <c r="F104" s="6">
        <v>4.07</v>
      </c>
      <c r="G104" s="6">
        <v>126.07222</v>
      </c>
    </row>
    <row r="105" spans="1:7" ht="12.75">
      <c r="A105" s="10" t="s">
        <v>68</v>
      </c>
      <c r="B105" s="5" t="s">
        <v>183</v>
      </c>
      <c r="C105" s="10" t="s">
        <v>153</v>
      </c>
      <c r="D105" s="7">
        <v>116</v>
      </c>
      <c r="E105" s="6">
        <v>129.831522</v>
      </c>
      <c r="F105" s="6">
        <v>4.07</v>
      </c>
      <c r="G105" s="6">
        <v>133.901522</v>
      </c>
    </row>
    <row r="106" spans="1:7" ht="12.75">
      <c r="A106" s="10" t="s">
        <v>70</v>
      </c>
      <c r="B106" s="5" t="s">
        <v>184</v>
      </c>
      <c r="C106" s="10" t="s">
        <v>153</v>
      </c>
      <c r="D106" s="7">
        <v>116</v>
      </c>
      <c r="E106" s="6">
        <v>193.95723199999998</v>
      </c>
      <c r="F106" s="6">
        <v>4.07</v>
      </c>
      <c r="G106" s="6">
        <v>198.027232</v>
      </c>
    </row>
    <row r="107" spans="1:7" ht="12.75">
      <c r="A107" s="10" t="s">
        <v>72</v>
      </c>
      <c r="B107" s="5" t="s">
        <v>185</v>
      </c>
      <c r="C107" s="10" t="s">
        <v>153</v>
      </c>
      <c r="D107" s="7">
        <v>116</v>
      </c>
      <c r="E107" s="6">
        <v>52.656974999999996</v>
      </c>
      <c r="F107" s="6">
        <v>4.07</v>
      </c>
      <c r="G107" s="6">
        <v>56.726974999999996</v>
      </c>
    </row>
    <row r="108" spans="1:7" ht="12.75">
      <c r="A108" s="10" t="s">
        <v>74</v>
      </c>
      <c r="B108" s="5" t="s">
        <v>186</v>
      </c>
      <c r="C108" s="10" t="s">
        <v>153</v>
      </c>
      <c r="D108" s="7">
        <v>116</v>
      </c>
      <c r="E108" s="6">
        <v>108.456284</v>
      </c>
      <c r="F108" s="6">
        <v>4.07</v>
      </c>
      <c r="G108" s="6">
        <v>112.526284</v>
      </c>
    </row>
    <row r="109" spans="1:7" ht="12.75">
      <c r="A109" s="10" t="s">
        <v>76</v>
      </c>
      <c r="B109" s="5" t="s">
        <v>187</v>
      </c>
      <c r="C109" s="10" t="s">
        <v>153</v>
      </c>
      <c r="D109" s="7">
        <v>116</v>
      </c>
      <c r="E109" s="6">
        <v>161.148729</v>
      </c>
      <c r="F109" s="6">
        <v>4.07</v>
      </c>
      <c r="G109" s="6">
        <v>165.218729</v>
      </c>
    </row>
    <row r="110" spans="1:7" ht="12.75">
      <c r="A110" s="10" t="s">
        <v>78</v>
      </c>
      <c r="B110" s="5" t="s">
        <v>188</v>
      </c>
      <c r="C110" s="10" t="s">
        <v>153</v>
      </c>
      <c r="D110" s="7">
        <v>116</v>
      </c>
      <c r="E110" s="6">
        <v>131.571366</v>
      </c>
      <c r="F110" s="6">
        <v>4.07</v>
      </c>
      <c r="G110" s="6">
        <v>135.641366</v>
      </c>
    </row>
    <row r="111" spans="1:7" ht="12.75">
      <c r="A111" s="10" t="s">
        <v>80</v>
      </c>
      <c r="B111" s="5" t="s">
        <v>189</v>
      </c>
      <c r="C111" s="10" t="s">
        <v>153</v>
      </c>
      <c r="D111" s="7">
        <v>116</v>
      </c>
      <c r="E111" s="6">
        <v>155.059272</v>
      </c>
      <c r="F111" s="6">
        <v>4.07</v>
      </c>
      <c r="G111" s="6">
        <v>159.12927200000001</v>
      </c>
    </row>
    <row r="112" spans="1:7" ht="12.75">
      <c r="A112" s="10" t="s">
        <v>82</v>
      </c>
      <c r="B112" s="5" t="s">
        <v>190</v>
      </c>
      <c r="C112" s="10" t="s">
        <v>153</v>
      </c>
      <c r="D112" s="7">
        <v>116</v>
      </c>
      <c r="E112" s="6">
        <v>131.074267</v>
      </c>
      <c r="F112" s="6">
        <v>4.07</v>
      </c>
      <c r="G112" s="6">
        <v>135.144267</v>
      </c>
    </row>
    <row r="113" spans="1:7" ht="12.75">
      <c r="A113" s="10" t="s">
        <v>84</v>
      </c>
      <c r="B113" s="5" t="s">
        <v>191</v>
      </c>
      <c r="C113" s="10" t="s">
        <v>153</v>
      </c>
      <c r="D113" s="7">
        <v>116</v>
      </c>
      <c r="E113" s="6">
        <v>195.199978</v>
      </c>
      <c r="F113" s="6">
        <v>4.07</v>
      </c>
      <c r="G113" s="6">
        <v>199.26997799999998</v>
      </c>
    </row>
    <row r="114" spans="1:7" ht="12.75">
      <c r="A114" s="10" t="s">
        <v>86</v>
      </c>
      <c r="B114" s="5" t="s">
        <v>192</v>
      </c>
      <c r="C114" s="10" t="s">
        <v>153</v>
      </c>
      <c r="D114" s="7">
        <v>116</v>
      </c>
      <c r="E114" s="6">
        <v>65.830085</v>
      </c>
      <c r="F114" s="6">
        <v>4.07</v>
      </c>
      <c r="G114" s="6">
        <v>69.90008499999999</v>
      </c>
    </row>
    <row r="115" spans="1:7" ht="12.75">
      <c r="A115" s="10" t="s">
        <v>88</v>
      </c>
      <c r="B115" s="5" t="s">
        <v>193</v>
      </c>
      <c r="C115" s="10" t="s">
        <v>153</v>
      </c>
      <c r="D115" s="7">
        <v>116</v>
      </c>
      <c r="E115" s="6">
        <v>139.152119</v>
      </c>
      <c r="F115" s="6">
        <v>4.07</v>
      </c>
      <c r="G115" s="6">
        <v>143.222119</v>
      </c>
    </row>
    <row r="116" spans="1:7" ht="12.75">
      <c r="A116" s="10" t="s">
        <v>90</v>
      </c>
      <c r="B116" s="5" t="s">
        <v>194</v>
      </c>
      <c r="C116" s="10" t="s">
        <v>153</v>
      </c>
      <c r="D116" s="7">
        <v>116</v>
      </c>
      <c r="E116" s="6">
        <v>96.15309599999999</v>
      </c>
      <c r="F116" s="6">
        <v>4.07</v>
      </c>
      <c r="G116" s="6">
        <v>100.22309600000001</v>
      </c>
    </row>
    <row r="117" spans="1:7" ht="12.75">
      <c r="A117" s="10" t="s">
        <v>92</v>
      </c>
      <c r="B117" s="5" t="s">
        <v>195</v>
      </c>
      <c r="C117" s="10" t="s">
        <v>153</v>
      </c>
      <c r="D117" s="7">
        <v>116</v>
      </c>
      <c r="E117" s="6">
        <v>203.153554</v>
      </c>
      <c r="F117" s="6">
        <v>4.07</v>
      </c>
      <c r="G117" s="6">
        <v>207.223554</v>
      </c>
    </row>
    <row r="118" spans="1:7" ht="12.75">
      <c r="A118" s="10" t="s">
        <v>94</v>
      </c>
      <c r="B118" s="5" t="s">
        <v>196</v>
      </c>
      <c r="C118" s="10" t="s">
        <v>153</v>
      </c>
      <c r="D118" s="7">
        <v>116</v>
      </c>
      <c r="E118" s="6">
        <v>163.137123</v>
      </c>
      <c r="F118" s="6">
        <v>4.07</v>
      </c>
      <c r="G118" s="6">
        <v>167.207123</v>
      </c>
    </row>
    <row r="119" spans="1:7" ht="12.75">
      <c r="A119" s="10" t="s">
        <v>96</v>
      </c>
      <c r="B119" s="5" t="s">
        <v>197</v>
      </c>
      <c r="C119" s="10" t="s">
        <v>153</v>
      </c>
      <c r="D119" s="7">
        <v>116</v>
      </c>
      <c r="E119" s="6">
        <v>159.657433</v>
      </c>
      <c r="F119" s="6">
        <v>4.07</v>
      </c>
      <c r="G119" s="6">
        <v>163.727433</v>
      </c>
    </row>
    <row r="120" spans="1:7" ht="12.75">
      <c r="A120" s="10" t="s">
        <v>98</v>
      </c>
      <c r="B120" s="5" t="s">
        <v>198</v>
      </c>
      <c r="C120" s="10" t="s">
        <v>153</v>
      </c>
      <c r="D120" s="7">
        <v>116</v>
      </c>
      <c r="E120" s="6">
        <v>150.585385</v>
      </c>
      <c r="F120" s="6">
        <v>4.07</v>
      </c>
      <c r="G120" s="6">
        <v>154.655385</v>
      </c>
    </row>
    <row r="121" spans="1:7" ht="12.75">
      <c r="A121" s="10" t="s">
        <v>100</v>
      </c>
      <c r="B121" s="5" t="s">
        <v>199</v>
      </c>
      <c r="C121" s="10" t="s">
        <v>153</v>
      </c>
      <c r="D121" s="7">
        <v>116</v>
      </c>
      <c r="E121" s="6">
        <v>118.895353</v>
      </c>
      <c r="F121" s="6">
        <v>4.07</v>
      </c>
      <c r="G121" s="6">
        <v>122.965353</v>
      </c>
    </row>
    <row r="122" spans="1:7" ht="12.75">
      <c r="A122" s="10" t="s">
        <v>102</v>
      </c>
      <c r="B122" s="5" t="s">
        <v>200</v>
      </c>
      <c r="C122" s="10" t="s">
        <v>153</v>
      </c>
      <c r="D122" s="7">
        <v>116</v>
      </c>
      <c r="E122" s="6">
        <v>245.15838100000002</v>
      </c>
      <c r="F122" s="6">
        <v>4.07</v>
      </c>
      <c r="G122" s="6">
        <v>249.228381</v>
      </c>
    </row>
    <row r="123" spans="1:7" ht="12.75">
      <c r="A123" s="10" t="s">
        <v>104</v>
      </c>
      <c r="B123" s="5" t="s">
        <v>201</v>
      </c>
      <c r="C123" s="10" t="s">
        <v>153</v>
      </c>
      <c r="D123" s="7">
        <v>116</v>
      </c>
      <c r="E123" s="6">
        <v>179.16855099999998</v>
      </c>
      <c r="F123" s="6">
        <v>4.07</v>
      </c>
      <c r="G123" s="6">
        <v>183.238551</v>
      </c>
    </row>
    <row r="124" spans="1:7" ht="12.75">
      <c r="A124" s="10" t="s">
        <v>106</v>
      </c>
      <c r="B124" s="5" t="s">
        <v>202</v>
      </c>
      <c r="C124" s="10" t="s">
        <v>153</v>
      </c>
      <c r="D124" s="7">
        <v>116</v>
      </c>
      <c r="E124" s="6">
        <v>120.759474</v>
      </c>
      <c r="F124" s="6">
        <v>4.07</v>
      </c>
      <c r="G124" s="6">
        <v>124.82947400000002</v>
      </c>
    </row>
    <row r="125" spans="1:7" ht="12.75">
      <c r="A125" s="10" t="s">
        <v>108</v>
      </c>
      <c r="B125" s="5" t="s">
        <v>203</v>
      </c>
      <c r="C125" s="10" t="s">
        <v>153</v>
      </c>
      <c r="D125" s="7">
        <v>116</v>
      </c>
      <c r="E125" s="6">
        <v>203.77492800000002</v>
      </c>
      <c r="F125" s="6">
        <v>4.07</v>
      </c>
      <c r="G125" s="6">
        <v>207.844928</v>
      </c>
    </row>
    <row r="126" spans="1:7" ht="12.75">
      <c r="A126" s="10" t="s">
        <v>110</v>
      </c>
      <c r="B126" s="5" t="s">
        <v>204</v>
      </c>
      <c r="C126" s="10" t="s">
        <v>153</v>
      </c>
      <c r="D126" s="7">
        <v>116</v>
      </c>
      <c r="E126" s="6">
        <v>56.509487</v>
      </c>
      <c r="F126" s="6">
        <v>4.07</v>
      </c>
      <c r="G126" s="6">
        <v>60.579487</v>
      </c>
    </row>
    <row r="127" spans="1:7" ht="12.75">
      <c r="A127" s="10" t="s">
        <v>112</v>
      </c>
      <c r="B127" s="5" t="s">
        <v>205</v>
      </c>
      <c r="C127" s="10" t="s">
        <v>153</v>
      </c>
      <c r="D127" s="7">
        <v>116</v>
      </c>
      <c r="E127" s="6">
        <v>195.572803</v>
      </c>
      <c r="F127" s="6">
        <v>4.07</v>
      </c>
      <c r="G127" s="6">
        <v>199.64280300000001</v>
      </c>
    </row>
    <row r="128" spans="1:7" ht="12.75">
      <c r="A128" s="10" t="s">
        <v>114</v>
      </c>
      <c r="B128" s="5" t="s">
        <v>206</v>
      </c>
      <c r="C128" s="10" t="s">
        <v>153</v>
      </c>
      <c r="D128" s="7">
        <v>116</v>
      </c>
      <c r="E128" s="6">
        <v>164.87696799999998</v>
      </c>
      <c r="F128" s="6">
        <v>4.07</v>
      </c>
      <c r="G128" s="6">
        <v>168.94696800000003</v>
      </c>
    </row>
    <row r="129" spans="1:7" ht="12.75">
      <c r="A129" s="10" t="s">
        <v>116</v>
      </c>
      <c r="B129" s="5" t="s">
        <v>207</v>
      </c>
      <c r="C129" s="10" t="s">
        <v>153</v>
      </c>
      <c r="D129" s="7">
        <v>116</v>
      </c>
      <c r="E129" s="6">
        <v>91.554935</v>
      </c>
      <c r="F129" s="6">
        <v>4.07</v>
      </c>
      <c r="G129" s="6">
        <v>95.624935</v>
      </c>
    </row>
    <row r="130" spans="1:7" ht="12.75">
      <c r="A130" s="10" t="s">
        <v>118</v>
      </c>
      <c r="B130" s="5" t="s">
        <v>208</v>
      </c>
      <c r="C130" s="10" t="s">
        <v>153</v>
      </c>
      <c r="D130" s="7">
        <v>116</v>
      </c>
      <c r="E130" s="6">
        <v>200.916612</v>
      </c>
      <c r="F130" s="6">
        <v>4.07</v>
      </c>
      <c r="G130" s="6">
        <v>204.98661200000004</v>
      </c>
    </row>
    <row r="131" spans="1:7" ht="12.75">
      <c r="A131" s="10" t="s">
        <v>120</v>
      </c>
      <c r="B131" s="5" t="s">
        <v>209</v>
      </c>
      <c r="C131" s="10" t="s">
        <v>153</v>
      </c>
      <c r="D131" s="7">
        <v>116</v>
      </c>
      <c r="E131" s="6">
        <v>116.78268400000002</v>
      </c>
      <c r="F131" s="6">
        <v>4.07</v>
      </c>
      <c r="G131" s="6">
        <v>120.852684</v>
      </c>
    </row>
    <row r="132" spans="1:7" ht="12.75">
      <c r="A132" s="10" t="s">
        <v>122</v>
      </c>
      <c r="B132" s="5" t="s">
        <v>210</v>
      </c>
      <c r="C132" s="10" t="s">
        <v>153</v>
      </c>
      <c r="D132" s="7">
        <v>116</v>
      </c>
      <c r="E132" s="6">
        <v>186.252205</v>
      </c>
      <c r="F132" s="6">
        <v>4.07</v>
      </c>
      <c r="G132" s="6">
        <v>190.322205</v>
      </c>
    </row>
    <row r="133" spans="1:7" ht="12.75">
      <c r="A133" s="10" t="s">
        <v>124</v>
      </c>
      <c r="B133" s="5" t="s">
        <v>211</v>
      </c>
      <c r="C133" s="10" t="s">
        <v>153</v>
      </c>
      <c r="D133" s="7">
        <v>116</v>
      </c>
      <c r="E133" s="6">
        <v>135.672429</v>
      </c>
      <c r="F133" s="6">
        <v>4.07</v>
      </c>
      <c r="G133" s="6">
        <v>139.74242900000002</v>
      </c>
    </row>
    <row r="134" spans="1:7" ht="12.75">
      <c r="A134" s="10" t="s">
        <v>126</v>
      </c>
      <c r="B134" s="5" t="s">
        <v>212</v>
      </c>
      <c r="C134" s="10" t="s">
        <v>153</v>
      </c>
      <c r="D134" s="7">
        <v>116</v>
      </c>
      <c r="E134" s="6">
        <v>139.400668</v>
      </c>
      <c r="F134" s="6">
        <v>4.07</v>
      </c>
      <c r="G134" s="6">
        <v>143.470668</v>
      </c>
    </row>
    <row r="135" spans="1:7" ht="12.75">
      <c r="A135" s="10" t="s">
        <v>128</v>
      </c>
      <c r="B135" s="5" t="s">
        <v>213</v>
      </c>
      <c r="C135" s="10" t="s">
        <v>153</v>
      </c>
      <c r="D135" s="7">
        <v>116</v>
      </c>
      <c r="E135" s="6">
        <v>144.993026</v>
      </c>
      <c r="F135" s="6">
        <v>4.07</v>
      </c>
      <c r="G135" s="6">
        <v>149.063026</v>
      </c>
    </row>
    <row r="136" spans="1:7" ht="12.75">
      <c r="A136" s="10" t="s">
        <v>130</v>
      </c>
      <c r="B136" s="5" t="s">
        <v>214</v>
      </c>
      <c r="C136" s="10" t="s">
        <v>153</v>
      </c>
      <c r="D136" s="7">
        <v>116</v>
      </c>
      <c r="E136" s="6">
        <v>52.656974</v>
      </c>
      <c r="F136" s="6">
        <v>4.07</v>
      </c>
      <c r="G136" s="6">
        <v>56.726974</v>
      </c>
    </row>
    <row r="137" spans="1:7" ht="12.75">
      <c r="A137" s="10" t="s">
        <v>132</v>
      </c>
      <c r="B137" s="5" t="s">
        <v>215</v>
      </c>
      <c r="C137" s="10" t="s">
        <v>153</v>
      </c>
      <c r="D137" s="7">
        <v>116</v>
      </c>
      <c r="E137" s="6">
        <v>119.45657800000001</v>
      </c>
      <c r="F137" s="6">
        <v>4.07</v>
      </c>
      <c r="G137" s="6">
        <v>123.52657800000001</v>
      </c>
    </row>
    <row r="138" spans="1:7" ht="12.75">
      <c r="A138" s="10" t="s">
        <v>134</v>
      </c>
      <c r="B138" s="5" t="s">
        <v>216</v>
      </c>
      <c r="C138" s="10" t="s">
        <v>153</v>
      </c>
      <c r="D138" s="7">
        <v>116</v>
      </c>
      <c r="E138" s="6">
        <v>180.908396</v>
      </c>
      <c r="F138" s="6">
        <v>4.07</v>
      </c>
      <c r="G138" s="6">
        <v>184.978396</v>
      </c>
    </row>
    <row r="139" spans="1:7" ht="12.75">
      <c r="A139" s="10" t="s">
        <v>136</v>
      </c>
      <c r="B139" s="5" t="s">
        <v>217</v>
      </c>
      <c r="C139" s="10" t="s">
        <v>153</v>
      </c>
      <c r="D139" s="7">
        <v>116</v>
      </c>
      <c r="E139" s="6">
        <v>259.325689</v>
      </c>
      <c r="F139" s="6">
        <v>4.07</v>
      </c>
      <c r="G139" s="6">
        <v>263.395689</v>
      </c>
    </row>
    <row r="140" spans="1:7" ht="12.75">
      <c r="A140" s="10" t="s">
        <v>138</v>
      </c>
      <c r="B140" s="5" t="s">
        <v>218</v>
      </c>
      <c r="C140" s="10" t="s">
        <v>153</v>
      </c>
      <c r="D140" s="7">
        <v>116</v>
      </c>
      <c r="E140" s="6">
        <v>141.21806</v>
      </c>
      <c r="F140" s="6">
        <v>4.07</v>
      </c>
      <c r="G140" s="6">
        <v>145.28806</v>
      </c>
    </row>
    <row r="141" spans="1:7" ht="12.75">
      <c r="A141" s="10" t="s">
        <v>140</v>
      </c>
      <c r="B141" s="5" t="s">
        <v>219</v>
      </c>
      <c r="C141" s="10" t="s">
        <v>153</v>
      </c>
      <c r="D141" s="7">
        <v>116</v>
      </c>
      <c r="E141" s="6">
        <v>202.283632</v>
      </c>
      <c r="F141" s="6">
        <v>4.07</v>
      </c>
      <c r="G141" s="6">
        <v>206.353632</v>
      </c>
    </row>
    <row r="142" spans="1:7" ht="12.75">
      <c r="A142" s="10" t="s">
        <v>142</v>
      </c>
      <c r="B142" s="5" t="s">
        <v>220</v>
      </c>
      <c r="C142" s="10" t="s">
        <v>153</v>
      </c>
      <c r="D142" s="7">
        <v>116</v>
      </c>
      <c r="E142" s="6">
        <v>253.360507</v>
      </c>
      <c r="F142" s="6">
        <v>4.07</v>
      </c>
      <c r="G142" s="6">
        <v>257.430507</v>
      </c>
    </row>
    <row r="143" spans="1:7" ht="12.75">
      <c r="A143" s="10" t="s">
        <v>144</v>
      </c>
      <c r="B143" s="5" t="s">
        <v>221</v>
      </c>
      <c r="C143" s="10" t="s">
        <v>153</v>
      </c>
      <c r="D143" s="7">
        <v>116</v>
      </c>
      <c r="E143" s="6">
        <v>111.687426</v>
      </c>
      <c r="F143" s="6">
        <v>4.07</v>
      </c>
      <c r="G143" s="6">
        <v>115.757426</v>
      </c>
    </row>
    <row r="144" spans="1:7" ht="12.75">
      <c r="A144" s="10" t="s">
        <v>146</v>
      </c>
      <c r="B144" s="5" t="s">
        <v>222</v>
      </c>
      <c r="C144" s="10" t="s">
        <v>153</v>
      </c>
      <c r="D144" s="7">
        <v>116</v>
      </c>
      <c r="E144" s="6">
        <v>66.948557</v>
      </c>
      <c r="F144" s="6">
        <v>4.07</v>
      </c>
      <c r="G144" s="6">
        <v>71.018557</v>
      </c>
    </row>
    <row r="145" spans="1:7" ht="12.75">
      <c r="A145" s="10" t="s">
        <v>148</v>
      </c>
      <c r="B145" s="5" t="s">
        <v>223</v>
      </c>
      <c r="C145" s="10" t="s">
        <v>153</v>
      </c>
      <c r="D145" s="7">
        <v>116</v>
      </c>
      <c r="E145" s="6">
        <v>171.71207300000003</v>
      </c>
      <c r="F145" s="6">
        <v>4.07</v>
      </c>
      <c r="G145" s="6">
        <v>175.782073</v>
      </c>
    </row>
    <row r="146" spans="1:7" ht="12.75">
      <c r="A146" s="10" t="s">
        <v>150</v>
      </c>
      <c r="B146" s="5" t="s">
        <v>224</v>
      </c>
      <c r="C146" s="10" t="s">
        <v>153</v>
      </c>
      <c r="D146" s="7">
        <v>116</v>
      </c>
      <c r="E146" s="6">
        <v>46.194693</v>
      </c>
      <c r="F146" s="6">
        <v>4.07</v>
      </c>
      <c r="G146" s="6">
        <v>50.264693</v>
      </c>
    </row>
    <row r="147" spans="1:7" ht="12.75">
      <c r="A147" s="10" t="s">
        <v>225</v>
      </c>
      <c r="B147" s="5" t="s">
        <v>226</v>
      </c>
      <c r="C147" s="10" t="s">
        <v>153</v>
      </c>
      <c r="D147" s="7">
        <v>116</v>
      </c>
      <c r="E147" s="6">
        <v>181.156945</v>
      </c>
      <c r="F147" s="6">
        <v>4.07</v>
      </c>
      <c r="G147" s="6">
        <v>185.22694500000003</v>
      </c>
    </row>
    <row r="148" spans="1:7" ht="12.75">
      <c r="A148" s="10" t="s">
        <v>227</v>
      </c>
      <c r="B148" s="5" t="s">
        <v>228</v>
      </c>
      <c r="C148" s="10" t="s">
        <v>153</v>
      </c>
      <c r="D148" s="7">
        <v>116</v>
      </c>
      <c r="E148" s="6">
        <v>190.228993</v>
      </c>
      <c r="F148" s="6">
        <v>4.07</v>
      </c>
      <c r="G148" s="6">
        <v>194.29899300000002</v>
      </c>
    </row>
    <row r="149" spans="1:7" ht="12.75">
      <c r="A149" s="10" t="s">
        <v>229</v>
      </c>
      <c r="B149" s="5" t="s">
        <v>230</v>
      </c>
      <c r="C149" s="10" t="s">
        <v>153</v>
      </c>
      <c r="D149" s="7">
        <v>116</v>
      </c>
      <c r="E149" s="6">
        <v>83.22853300000001</v>
      </c>
      <c r="F149" s="6">
        <v>4.07</v>
      </c>
      <c r="G149" s="6">
        <v>87.29853299999999</v>
      </c>
    </row>
    <row r="150" spans="1:7" ht="12.75">
      <c r="A150" s="10" t="s">
        <v>231</v>
      </c>
      <c r="B150" s="5" t="s">
        <v>232</v>
      </c>
      <c r="C150" s="10" t="s">
        <v>153</v>
      </c>
      <c r="D150" s="7">
        <v>116</v>
      </c>
      <c r="E150" s="6">
        <v>197.312647</v>
      </c>
      <c r="F150" s="6">
        <v>4.07</v>
      </c>
      <c r="G150" s="6">
        <v>201.382647</v>
      </c>
    </row>
    <row r="151" spans="1:7" ht="12.75">
      <c r="A151" s="10" t="s">
        <v>233</v>
      </c>
      <c r="B151" s="5" t="s">
        <v>234</v>
      </c>
      <c r="C151" s="10" t="s">
        <v>153</v>
      </c>
      <c r="D151" s="7">
        <v>253</v>
      </c>
      <c r="E151" s="6">
        <v>158.768117</v>
      </c>
      <c r="F151" s="6">
        <v>4.07</v>
      </c>
      <c r="G151" s="6">
        <v>162.838117</v>
      </c>
    </row>
    <row r="152" spans="1:7" ht="12.75">
      <c r="A152" s="10" t="s">
        <v>235</v>
      </c>
      <c r="B152" s="5" t="s">
        <v>236</v>
      </c>
      <c r="C152" s="10" t="s">
        <v>153</v>
      </c>
      <c r="D152" s="7">
        <v>253</v>
      </c>
      <c r="E152" s="6">
        <v>281.551455</v>
      </c>
      <c r="F152" s="6">
        <v>4.07</v>
      </c>
      <c r="G152" s="6">
        <v>285.62145499999997</v>
      </c>
    </row>
    <row r="153" spans="1:7" ht="12.75">
      <c r="A153" s="10" t="s">
        <v>237</v>
      </c>
      <c r="B153" s="5" t="s">
        <v>238</v>
      </c>
      <c r="C153" s="10" t="s">
        <v>153</v>
      </c>
      <c r="D153" s="7">
        <v>255</v>
      </c>
      <c r="E153" s="6">
        <v>215.81170500000002</v>
      </c>
      <c r="F153" s="6">
        <v>4.07</v>
      </c>
      <c r="G153" s="6">
        <v>219.881705</v>
      </c>
    </row>
    <row r="154" spans="1:7" ht="12.75">
      <c r="A154" s="10" t="s">
        <v>239</v>
      </c>
      <c r="B154" s="5" t="s">
        <v>240</v>
      </c>
      <c r="C154" s="10" t="s">
        <v>153</v>
      </c>
      <c r="D154" s="7">
        <v>255</v>
      </c>
      <c r="E154" s="6">
        <v>327.037502</v>
      </c>
      <c r="F154" s="6">
        <v>4.07</v>
      </c>
      <c r="G154" s="6">
        <v>331.107502</v>
      </c>
    </row>
    <row r="155" spans="1:7" ht="12.75">
      <c r="A155" s="10" t="s">
        <v>7</v>
      </c>
      <c r="B155" s="5" t="s">
        <v>241</v>
      </c>
      <c r="C155" s="10" t="s">
        <v>242</v>
      </c>
      <c r="D155" s="7">
        <v>96</v>
      </c>
      <c r="E155" s="6">
        <v>87.81138299999999</v>
      </c>
      <c r="F155" s="6">
        <v>4.07</v>
      </c>
      <c r="G155" s="6">
        <v>91.88138300000001</v>
      </c>
    </row>
    <row r="156" spans="1:7" ht="12.75">
      <c r="A156" s="10" t="s">
        <v>10</v>
      </c>
      <c r="B156" s="5" t="s">
        <v>243</v>
      </c>
      <c r="C156" s="10" t="s">
        <v>242</v>
      </c>
      <c r="D156" s="7">
        <v>96</v>
      </c>
      <c r="E156" s="6">
        <v>98.374728</v>
      </c>
      <c r="F156" s="6">
        <v>4.07</v>
      </c>
      <c r="G156" s="6">
        <v>102.444728</v>
      </c>
    </row>
    <row r="157" spans="1:7" ht="12.75">
      <c r="A157" s="10" t="s">
        <v>12</v>
      </c>
      <c r="B157" s="5" t="s">
        <v>244</v>
      </c>
      <c r="C157" s="10" t="s">
        <v>242</v>
      </c>
      <c r="D157" s="7">
        <v>116</v>
      </c>
      <c r="E157" s="6">
        <v>220.17918000000003</v>
      </c>
      <c r="F157" s="6">
        <v>4.07</v>
      </c>
      <c r="G157" s="6">
        <v>224.24918</v>
      </c>
    </row>
    <row r="158" spans="1:7" ht="12.75">
      <c r="A158" s="10" t="s">
        <v>14</v>
      </c>
      <c r="B158" s="5" t="s">
        <v>245</v>
      </c>
      <c r="C158" s="10" t="s">
        <v>242</v>
      </c>
      <c r="D158" s="7">
        <v>116</v>
      </c>
      <c r="E158" s="6">
        <v>69.682599</v>
      </c>
      <c r="F158" s="6">
        <v>4.07</v>
      </c>
      <c r="G158" s="6">
        <v>73.752599</v>
      </c>
    </row>
    <row r="159" spans="1:7" ht="12.75">
      <c r="A159" s="10" t="s">
        <v>16</v>
      </c>
      <c r="B159" s="5" t="s">
        <v>246</v>
      </c>
      <c r="C159" s="10" t="s">
        <v>242</v>
      </c>
      <c r="D159" s="7">
        <v>116</v>
      </c>
      <c r="E159" s="6">
        <v>192.96303400000002</v>
      </c>
      <c r="F159" s="6">
        <v>4.07</v>
      </c>
      <c r="G159" s="6">
        <v>197.033034</v>
      </c>
    </row>
    <row r="160" spans="1:7" ht="12.75">
      <c r="A160" s="10" t="s">
        <v>18</v>
      </c>
      <c r="B160" s="5" t="s">
        <v>247</v>
      </c>
      <c r="C160" s="10" t="s">
        <v>242</v>
      </c>
      <c r="D160" s="7">
        <v>116</v>
      </c>
      <c r="E160" s="6">
        <v>94.288977</v>
      </c>
      <c r="F160" s="6">
        <v>4.07</v>
      </c>
      <c r="G160" s="6">
        <v>98.358977</v>
      </c>
    </row>
    <row r="161" spans="1:7" ht="12.75">
      <c r="A161" s="10" t="s">
        <v>20</v>
      </c>
      <c r="B161" s="5" t="s">
        <v>248</v>
      </c>
      <c r="C161" s="10" t="s">
        <v>242</v>
      </c>
      <c r="D161" s="7">
        <v>116</v>
      </c>
      <c r="E161" s="6">
        <v>179.78992499999998</v>
      </c>
      <c r="F161" s="6">
        <v>4.07</v>
      </c>
      <c r="G161" s="6">
        <v>183.85992499999998</v>
      </c>
    </row>
    <row r="162" spans="1:7" ht="12.75">
      <c r="A162" s="10" t="s">
        <v>22</v>
      </c>
      <c r="B162" s="5" t="s">
        <v>249</v>
      </c>
      <c r="C162" s="10" t="s">
        <v>242</v>
      </c>
      <c r="D162" s="7">
        <v>116</v>
      </c>
      <c r="E162" s="6">
        <v>192.341662</v>
      </c>
      <c r="F162" s="6">
        <v>4.07</v>
      </c>
      <c r="G162" s="6">
        <v>196.411662</v>
      </c>
    </row>
    <row r="163" spans="1:7" ht="12.75">
      <c r="A163" s="10" t="s">
        <v>24</v>
      </c>
      <c r="B163" s="5" t="s">
        <v>250</v>
      </c>
      <c r="C163" s="10" t="s">
        <v>242</v>
      </c>
      <c r="D163" s="7">
        <v>116</v>
      </c>
      <c r="E163" s="6">
        <v>199.052492</v>
      </c>
      <c r="F163" s="6">
        <v>4.07</v>
      </c>
      <c r="G163" s="6">
        <v>203.122492</v>
      </c>
    </row>
    <row r="164" spans="1:7" ht="12.75">
      <c r="A164" s="10" t="s">
        <v>26</v>
      </c>
      <c r="B164" s="5" t="s">
        <v>251</v>
      </c>
      <c r="C164" s="10" t="s">
        <v>242</v>
      </c>
      <c r="D164" s="7">
        <v>116</v>
      </c>
      <c r="E164" s="6">
        <v>131.571366</v>
      </c>
      <c r="F164" s="6">
        <v>4.07</v>
      </c>
      <c r="G164" s="6">
        <v>135.641366</v>
      </c>
    </row>
    <row r="165" spans="1:7" ht="12.75">
      <c r="A165" s="10" t="s">
        <v>28</v>
      </c>
      <c r="B165" s="5" t="s">
        <v>252</v>
      </c>
      <c r="C165" s="10" t="s">
        <v>242</v>
      </c>
      <c r="D165" s="7">
        <v>116</v>
      </c>
      <c r="E165" s="6">
        <v>193.95723199999998</v>
      </c>
      <c r="F165" s="6">
        <v>4.07</v>
      </c>
      <c r="G165" s="6">
        <v>198.027232</v>
      </c>
    </row>
    <row r="166" spans="1:7" ht="12.75">
      <c r="A166" s="10" t="s">
        <v>30</v>
      </c>
      <c r="B166" s="5" t="s">
        <v>253</v>
      </c>
      <c r="C166" s="10" t="s">
        <v>242</v>
      </c>
      <c r="D166" s="7">
        <v>116</v>
      </c>
      <c r="E166" s="6">
        <v>179.541374</v>
      </c>
      <c r="F166" s="6">
        <v>4.07</v>
      </c>
      <c r="G166" s="6">
        <v>183.611374</v>
      </c>
    </row>
    <row r="167" spans="1:7" ht="12.75">
      <c r="A167" s="10" t="s">
        <v>32</v>
      </c>
      <c r="B167" s="5" t="s">
        <v>254</v>
      </c>
      <c r="C167" s="10" t="s">
        <v>242</v>
      </c>
      <c r="D167" s="7">
        <v>116</v>
      </c>
      <c r="E167" s="6">
        <v>131.819915</v>
      </c>
      <c r="F167" s="6">
        <v>4.07</v>
      </c>
      <c r="G167" s="6">
        <v>135.889915</v>
      </c>
    </row>
    <row r="168" spans="1:7" ht="12.75">
      <c r="A168" s="10" t="s">
        <v>34</v>
      </c>
      <c r="B168" s="5" t="s">
        <v>255</v>
      </c>
      <c r="C168" s="10" t="s">
        <v>242</v>
      </c>
      <c r="D168" s="7">
        <v>116</v>
      </c>
      <c r="E168" s="6">
        <v>175.937409</v>
      </c>
      <c r="F168" s="6">
        <v>4.07</v>
      </c>
      <c r="G168" s="6">
        <v>180.00740900000002</v>
      </c>
    </row>
    <row r="169" spans="1:7" ht="12.75">
      <c r="A169" s="10" t="s">
        <v>36</v>
      </c>
      <c r="B169" s="5" t="s">
        <v>256</v>
      </c>
      <c r="C169" s="10" t="s">
        <v>242</v>
      </c>
      <c r="D169" s="7">
        <v>116</v>
      </c>
      <c r="E169" s="6">
        <v>45.573321</v>
      </c>
      <c r="F169" s="6">
        <v>4.07</v>
      </c>
      <c r="G169" s="6">
        <v>49.643321</v>
      </c>
    </row>
    <row r="170" spans="1:7" ht="12.75">
      <c r="A170" s="10" t="s">
        <v>38</v>
      </c>
      <c r="B170" s="5" t="s">
        <v>257</v>
      </c>
      <c r="C170" s="10" t="s">
        <v>242</v>
      </c>
      <c r="D170" s="7">
        <v>116</v>
      </c>
      <c r="E170" s="6">
        <v>116.409861</v>
      </c>
      <c r="F170" s="6">
        <v>4.07</v>
      </c>
      <c r="G170" s="6">
        <v>120.479861</v>
      </c>
    </row>
    <row r="171" spans="1:7" ht="12.75">
      <c r="A171" s="10" t="s">
        <v>40</v>
      </c>
      <c r="B171" s="5" t="s">
        <v>258</v>
      </c>
      <c r="C171" s="10" t="s">
        <v>242</v>
      </c>
      <c r="D171" s="7">
        <v>116</v>
      </c>
      <c r="E171" s="6">
        <v>126.848931</v>
      </c>
      <c r="F171" s="6">
        <v>4.07</v>
      </c>
      <c r="G171" s="6">
        <v>130.918931</v>
      </c>
    </row>
    <row r="172" spans="1:7" ht="12.75">
      <c r="A172" s="10" t="s">
        <v>42</v>
      </c>
      <c r="B172" s="5" t="s">
        <v>259</v>
      </c>
      <c r="C172" s="10" t="s">
        <v>242</v>
      </c>
      <c r="D172" s="7">
        <v>116</v>
      </c>
      <c r="E172" s="6">
        <v>58.870706</v>
      </c>
      <c r="F172" s="6">
        <v>4.07</v>
      </c>
      <c r="G172" s="6">
        <v>62.940706</v>
      </c>
    </row>
    <row r="173" spans="1:7" ht="12.75">
      <c r="A173" s="10" t="s">
        <v>44</v>
      </c>
      <c r="B173" s="5" t="s">
        <v>260</v>
      </c>
      <c r="C173" s="10" t="s">
        <v>242</v>
      </c>
      <c r="D173" s="7">
        <v>116</v>
      </c>
      <c r="E173" s="6">
        <v>162.391474</v>
      </c>
      <c r="F173" s="6">
        <v>4.07</v>
      </c>
      <c r="G173" s="6">
        <v>166.461474</v>
      </c>
    </row>
    <row r="174" spans="1:7" ht="12.75">
      <c r="A174" s="10" t="s">
        <v>46</v>
      </c>
      <c r="B174" s="5" t="s">
        <v>261</v>
      </c>
      <c r="C174" s="10" t="s">
        <v>242</v>
      </c>
      <c r="D174" s="7">
        <v>116</v>
      </c>
      <c r="E174" s="6">
        <v>112.93017100000002</v>
      </c>
      <c r="F174" s="6">
        <v>4.07</v>
      </c>
      <c r="G174" s="6">
        <v>117.000171</v>
      </c>
    </row>
    <row r="175" spans="1:7" ht="12.75">
      <c r="A175" s="10" t="s">
        <v>48</v>
      </c>
      <c r="B175" s="5" t="s">
        <v>262</v>
      </c>
      <c r="C175" s="10" t="s">
        <v>242</v>
      </c>
      <c r="D175" s="7">
        <v>116</v>
      </c>
      <c r="E175" s="6">
        <v>108.704834</v>
      </c>
      <c r="F175" s="6">
        <v>4.07</v>
      </c>
      <c r="G175" s="6">
        <v>112.774834</v>
      </c>
    </row>
    <row r="176" spans="1:7" ht="12.75">
      <c r="A176" s="10" t="s">
        <v>50</v>
      </c>
      <c r="B176" s="5" t="s">
        <v>263</v>
      </c>
      <c r="C176" s="10" t="s">
        <v>242</v>
      </c>
      <c r="D176" s="7">
        <v>116</v>
      </c>
      <c r="E176" s="6">
        <v>134.056859</v>
      </c>
      <c r="F176" s="6">
        <v>4.07</v>
      </c>
      <c r="G176" s="6">
        <v>138.126859</v>
      </c>
    </row>
    <row r="177" spans="1:7" ht="12.75">
      <c r="A177" s="10" t="s">
        <v>52</v>
      </c>
      <c r="B177" s="5" t="s">
        <v>264</v>
      </c>
      <c r="C177" s="10" t="s">
        <v>242</v>
      </c>
      <c r="D177" s="7">
        <v>116</v>
      </c>
      <c r="E177" s="6">
        <v>133.932584</v>
      </c>
      <c r="F177" s="6">
        <v>4.07</v>
      </c>
      <c r="G177" s="6">
        <v>138.002584</v>
      </c>
    </row>
    <row r="178" spans="1:7" ht="12.75">
      <c r="A178" s="10" t="s">
        <v>54</v>
      </c>
      <c r="B178" s="5" t="s">
        <v>265</v>
      </c>
      <c r="C178" s="10" t="s">
        <v>242</v>
      </c>
      <c r="D178" s="7">
        <v>116</v>
      </c>
      <c r="E178" s="6">
        <v>206.633245</v>
      </c>
      <c r="F178" s="6">
        <v>4.07</v>
      </c>
      <c r="G178" s="6">
        <v>210.70324500000004</v>
      </c>
    </row>
    <row r="179" spans="1:7" ht="12.75">
      <c r="A179" s="10" t="s">
        <v>56</v>
      </c>
      <c r="B179" s="5" t="s">
        <v>266</v>
      </c>
      <c r="C179" s="10" t="s">
        <v>242</v>
      </c>
      <c r="D179" s="7">
        <v>116</v>
      </c>
      <c r="E179" s="6">
        <v>169.47512899999998</v>
      </c>
      <c r="F179" s="6">
        <v>4.07</v>
      </c>
      <c r="G179" s="6">
        <v>173.54512900000003</v>
      </c>
    </row>
    <row r="180" spans="1:7" ht="12.75">
      <c r="A180" s="10" t="s">
        <v>58</v>
      </c>
      <c r="B180" s="5" t="s">
        <v>267</v>
      </c>
      <c r="C180" s="10" t="s">
        <v>242</v>
      </c>
      <c r="D180" s="7">
        <v>116</v>
      </c>
      <c r="E180" s="6">
        <v>111.31460100000001</v>
      </c>
      <c r="F180" s="6">
        <v>4.07</v>
      </c>
      <c r="G180" s="6">
        <v>115.384601</v>
      </c>
    </row>
    <row r="181" spans="1:7" ht="12.75">
      <c r="A181" s="10" t="s">
        <v>60</v>
      </c>
      <c r="B181" s="5" t="s">
        <v>268</v>
      </c>
      <c r="C181" s="10" t="s">
        <v>242</v>
      </c>
      <c r="D181" s="7">
        <v>116</v>
      </c>
      <c r="E181" s="6">
        <v>117.15550900000001</v>
      </c>
      <c r="F181" s="6">
        <v>4.07</v>
      </c>
      <c r="G181" s="6">
        <v>121.225509</v>
      </c>
    </row>
    <row r="182" spans="1:7" ht="12.75">
      <c r="A182" s="10" t="s">
        <v>62</v>
      </c>
      <c r="B182" s="5" t="s">
        <v>269</v>
      </c>
      <c r="C182" s="10" t="s">
        <v>242</v>
      </c>
      <c r="D182" s="7">
        <v>116</v>
      </c>
      <c r="E182" s="6">
        <v>180.411296</v>
      </c>
      <c r="F182" s="6">
        <v>4.07</v>
      </c>
      <c r="G182" s="6">
        <v>184.48129600000001</v>
      </c>
    </row>
    <row r="183" spans="1:7" ht="12.75">
      <c r="A183" s="10" t="s">
        <v>64</v>
      </c>
      <c r="B183" s="5" t="s">
        <v>270</v>
      </c>
      <c r="C183" s="10" t="s">
        <v>242</v>
      </c>
      <c r="D183" s="7">
        <v>116</v>
      </c>
      <c r="E183" s="6">
        <v>134.678232</v>
      </c>
      <c r="F183" s="6">
        <v>4.07</v>
      </c>
      <c r="G183" s="6">
        <v>138.748232</v>
      </c>
    </row>
    <row r="184" spans="1:7" ht="12.75">
      <c r="A184" s="10" t="s">
        <v>66</v>
      </c>
      <c r="B184" s="5" t="s">
        <v>271</v>
      </c>
      <c r="C184" s="10" t="s">
        <v>242</v>
      </c>
      <c r="D184" s="7">
        <v>116</v>
      </c>
      <c r="E184" s="6">
        <v>163.509947</v>
      </c>
      <c r="F184" s="6">
        <v>4.07</v>
      </c>
      <c r="G184" s="6">
        <v>167.579947</v>
      </c>
    </row>
    <row r="185" spans="1:7" ht="12.75">
      <c r="A185" s="10" t="s">
        <v>68</v>
      </c>
      <c r="B185" s="5" t="s">
        <v>272</v>
      </c>
      <c r="C185" s="10" t="s">
        <v>242</v>
      </c>
      <c r="D185" s="7">
        <v>116</v>
      </c>
      <c r="E185" s="6">
        <v>158.538962</v>
      </c>
      <c r="F185" s="6">
        <v>4.07</v>
      </c>
      <c r="G185" s="6">
        <v>162.608962</v>
      </c>
    </row>
    <row r="186" spans="1:7" ht="12.75">
      <c r="A186" s="10" t="s">
        <v>70</v>
      </c>
      <c r="B186" s="5" t="s">
        <v>273</v>
      </c>
      <c r="C186" s="10" t="s">
        <v>242</v>
      </c>
      <c r="D186" s="7">
        <v>116</v>
      </c>
      <c r="E186" s="6">
        <v>150.088287</v>
      </c>
      <c r="F186" s="6">
        <v>4.07</v>
      </c>
      <c r="G186" s="6">
        <v>154.158287</v>
      </c>
    </row>
    <row r="187" spans="1:7" ht="12.75">
      <c r="A187" s="10" t="s">
        <v>72</v>
      </c>
      <c r="B187" s="5" t="s">
        <v>274</v>
      </c>
      <c r="C187" s="10" t="s">
        <v>242</v>
      </c>
      <c r="D187" s="7">
        <v>116</v>
      </c>
      <c r="E187" s="6">
        <v>78.87892099999999</v>
      </c>
      <c r="F187" s="6">
        <v>4.07</v>
      </c>
      <c r="G187" s="6">
        <v>82.948921</v>
      </c>
    </row>
    <row r="188" spans="1:7" ht="12.75">
      <c r="A188" s="10" t="s">
        <v>74</v>
      </c>
      <c r="B188" s="5" t="s">
        <v>275</v>
      </c>
      <c r="C188" s="10" t="s">
        <v>242</v>
      </c>
      <c r="D188" s="7">
        <v>116</v>
      </c>
      <c r="E188" s="6">
        <v>186.997853</v>
      </c>
      <c r="F188" s="6">
        <v>4.07</v>
      </c>
      <c r="G188" s="6">
        <v>191.06785300000004</v>
      </c>
    </row>
    <row r="189" spans="1:7" ht="12.75">
      <c r="A189" s="10" t="s">
        <v>76</v>
      </c>
      <c r="B189" s="5" t="s">
        <v>276</v>
      </c>
      <c r="C189" s="10" t="s">
        <v>242</v>
      </c>
      <c r="D189" s="7">
        <v>116</v>
      </c>
      <c r="E189" s="6">
        <v>80.370217</v>
      </c>
      <c r="F189" s="6">
        <v>4.07</v>
      </c>
      <c r="G189" s="6">
        <v>84.44021699999999</v>
      </c>
    </row>
    <row r="190" spans="1:7" ht="12.75">
      <c r="A190" s="10" t="s">
        <v>78</v>
      </c>
      <c r="B190" s="5" t="s">
        <v>277</v>
      </c>
      <c r="C190" s="10" t="s">
        <v>242</v>
      </c>
      <c r="D190" s="7">
        <v>116</v>
      </c>
      <c r="E190" s="6">
        <v>163.385673</v>
      </c>
      <c r="F190" s="6">
        <v>4.07</v>
      </c>
      <c r="G190" s="6">
        <v>167.455673</v>
      </c>
    </row>
    <row r="191" spans="1:7" ht="12.75">
      <c r="A191" s="10" t="s">
        <v>80</v>
      </c>
      <c r="B191" s="5" t="s">
        <v>278</v>
      </c>
      <c r="C191" s="10" t="s">
        <v>242</v>
      </c>
      <c r="D191" s="7">
        <v>116</v>
      </c>
      <c r="E191" s="6">
        <v>172.457719</v>
      </c>
      <c r="F191" s="6">
        <v>4.07</v>
      </c>
      <c r="G191" s="6">
        <v>176.527719</v>
      </c>
    </row>
    <row r="192" spans="1:7" ht="12.75">
      <c r="A192" s="10" t="s">
        <v>82</v>
      </c>
      <c r="B192" s="5" t="s">
        <v>279</v>
      </c>
      <c r="C192" s="10" t="s">
        <v>242</v>
      </c>
      <c r="D192" s="7">
        <v>116</v>
      </c>
      <c r="E192" s="6">
        <v>125.730458</v>
      </c>
      <c r="F192" s="6">
        <v>4.07</v>
      </c>
      <c r="G192" s="6">
        <v>129.800458</v>
      </c>
    </row>
    <row r="193" spans="1:7" ht="12.75">
      <c r="A193" s="10" t="s">
        <v>84</v>
      </c>
      <c r="B193" s="5" t="s">
        <v>280</v>
      </c>
      <c r="C193" s="10" t="s">
        <v>242</v>
      </c>
      <c r="D193" s="7">
        <v>116</v>
      </c>
      <c r="E193" s="6">
        <v>200.54378800000003</v>
      </c>
      <c r="F193" s="6">
        <v>4.07</v>
      </c>
      <c r="G193" s="6">
        <v>204.613788</v>
      </c>
    </row>
    <row r="194" spans="1:7" ht="12.75">
      <c r="A194" s="10" t="s">
        <v>86</v>
      </c>
      <c r="B194" s="5" t="s">
        <v>281</v>
      </c>
      <c r="C194" s="10" t="s">
        <v>242</v>
      </c>
      <c r="D194" s="7">
        <v>116</v>
      </c>
      <c r="E194" s="6">
        <v>187.867775</v>
      </c>
      <c r="F194" s="6">
        <v>4.07</v>
      </c>
      <c r="G194" s="6">
        <v>191.93777500000002</v>
      </c>
    </row>
    <row r="195" spans="1:7" ht="12.75">
      <c r="A195" s="10" t="s">
        <v>88</v>
      </c>
      <c r="B195" s="5" t="s">
        <v>282</v>
      </c>
      <c r="C195" s="10" t="s">
        <v>242</v>
      </c>
      <c r="D195" s="7">
        <v>116</v>
      </c>
      <c r="E195" s="6">
        <v>128.091677</v>
      </c>
      <c r="F195" s="6">
        <v>4.07</v>
      </c>
      <c r="G195" s="6">
        <v>132.161677</v>
      </c>
    </row>
    <row r="196" spans="1:7" ht="12.75">
      <c r="A196" s="10" t="s">
        <v>90</v>
      </c>
      <c r="B196" s="5" t="s">
        <v>283</v>
      </c>
      <c r="C196" s="10" t="s">
        <v>242</v>
      </c>
      <c r="D196" s="7">
        <v>116</v>
      </c>
      <c r="E196" s="6">
        <v>142.756082</v>
      </c>
      <c r="F196" s="6">
        <v>4.07</v>
      </c>
      <c r="G196" s="6">
        <v>146.82608199999999</v>
      </c>
    </row>
    <row r="197" spans="1:7" ht="12.75">
      <c r="A197" s="10" t="s">
        <v>92</v>
      </c>
      <c r="B197" s="5" t="s">
        <v>284</v>
      </c>
      <c r="C197" s="10" t="s">
        <v>242</v>
      </c>
      <c r="D197" s="7">
        <v>116</v>
      </c>
      <c r="E197" s="6">
        <v>92.797681</v>
      </c>
      <c r="F197" s="6">
        <v>4.07</v>
      </c>
      <c r="G197" s="6">
        <v>96.86768099999999</v>
      </c>
    </row>
    <row r="198" spans="1:7" ht="12.75">
      <c r="A198" s="10" t="s">
        <v>94</v>
      </c>
      <c r="B198" s="5" t="s">
        <v>285</v>
      </c>
      <c r="C198" s="10" t="s">
        <v>242</v>
      </c>
      <c r="D198" s="7">
        <v>116</v>
      </c>
      <c r="E198" s="6">
        <v>120.883748</v>
      </c>
      <c r="F198" s="6">
        <v>4.07</v>
      </c>
      <c r="G198" s="6">
        <v>124.953748</v>
      </c>
    </row>
    <row r="199" spans="1:7" ht="12.75">
      <c r="A199" s="10" t="s">
        <v>96</v>
      </c>
      <c r="B199" s="5" t="s">
        <v>286</v>
      </c>
      <c r="C199" s="10" t="s">
        <v>242</v>
      </c>
      <c r="D199" s="7">
        <v>116</v>
      </c>
      <c r="E199" s="6">
        <v>166.119714</v>
      </c>
      <c r="F199" s="6">
        <v>4.07</v>
      </c>
      <c r="G199" s="6">
        <v>170.18971399999998</v>
      </c>
    </row>
    <row r="200" spans="1:7" ht="12.75">
      <c r="A200" s="10" t="s">
        <v>98</v>
      </c>
      <c r="B200" s="5" t="s">
        <v>287</v>
      </c>
      <c r="C200" s="10" t="s">
        <v>242</v>
      </c>
      <c r="D200" s="7">
        <v>116</v>
      </c>
      <c r="E200" s="6">
        <v>95.65599700000001</v>
      </c>
      <c r="F200" s="6">
        <v>4.07</v>
      </c>
      <c r="G200" s="6">
        <v>99.72599699999999</v>
      </c>
    </row>
    <row r="201" spans="1:7" ht="12.75">
      <c r="A201" s="10" t="s">
        <v>100</v>
      </c>
      <c r="B201" s="5" t="s">
        <v>288</v>
      </c>
      <c r="C201" s="10" t="s">
        <v>242</v>
      </c>
      <c r="D201" s="7">
        <v>116</v>
      </c>
      <c r="E201" s="6">
        <v>177.42870599999998</v>
      </c>
      <c r="F201" s="6">
        <v>4.07</v>
      </c>
      <c r="G201" s="6">
        <v>181.498706</v>
      </c>
    </row>
    <row r="202" spans="1:7" ht="12.75">
      <c r="A202" s="10" t="s">
        <v>102</v>
      </c>
      <c r="B202" s="5" t="s">
        <v>289</v>
      </c>
      <c r="C202" s="10" t="s">
        <v>242</v>
      </c>
      <c r="D202" s="7">
        <v>116</v>
      </c>
      <c r="E202" s="6">
        <v>126.724656</v>
      </c>
      <c r="F202" s="6">
        <v>4.07</v>
      </c>
      <c r="G202" s="6">
        <v>130.794656</v>
      </c>
    </row>
    <row r="203" spans="1:7" ht="12.75">
      <c r="A203" s="10" t="s">
        <v>104</v>
      </c>
      <c r="B203" s="5" t="s">
        <v>290</v>
      </c>
      <c r="C203" s="10" t="s">
        <v>242</v>
      </c>
      <c r="D203" s="7">
        <v>116</v>
      </c>
      <c r="E203" s="6">
        <v>166.243989</v>
      </c>
      <c r="F203" s="6">
        <v>4.07</v>
      </c>
      <c r="G203" s="6">
        <v>170.313989</v>
      </c>
    </row>
    <row r="204" spans="1:7" ht="12.75">
      <c r="A204" s="10" t="s">
        <v>106</v>
      </c>
      <c r="B204" s="5" t="s">
        <v>291</v>
      </c>
      <c r="C204" s="10" t="s">
        <v>242</v>
      </c>
      <c r="D204" s="7">
        <v>116</v>
      </c>
      <c r="E204" s="6">
        <v>149.715463</v>
      </c>
      <c r="F204" s="6">
        <v>4.07</v>
      </c>
      <c r="G204" s="6">
        <v>153.785463</v>
      </c>
    </row>
    <row r="205" spans="1:7" ht="12.75">
      <c r="A205" s="10" t="s">
        <v>108</v>
      </c>
      <c r="B205" s="5" t="s">
        <v>292</v>
      </c>
      <c r="C205" s="10" t="s">
        <v>242</v>
      </c>
      <c r="D205" s="7">
        <v>116</v>
      </c>
      <c r="E205" s="6">
        <v>182.89678900000004</v>
      </c>
      <c r="F205" s="6">
        <v>4.07</v>
      </c>
      <c r="G205" s="6">
        <v>186.966789</v>
      </c>
    </row>
    <row r="206" spans="1:7" ht="12.75">
      <c r="A206" s="10" t="s">
        <v>110</v>
      </c>
      <c r="B206" s="5" t="s">
        <v>293</v>
      </c>
      <c r="C206" s="10" t="s">
        <v>242</v>
      </c>
      <c r="D206" s="7">
        <v>116</v>
      </c>
      <c r="E206" s="6">
        <v>62.350396</v>
      </c>
      <c r="F206" s="6">
        <v>4.07</v>
      </c>
      <c r="G206" s="6">
        <v>66.420396</v>
      </c>
    </row>
    <row r="207" spans="1:7" ht="12.75">
      <c r="A207" s="10" t="s">
        <v>112</v>
      </c>
      <c r="B207" s="5" t="s">
        <v>294</v>
      </c>
      <c r="C207" s="10" t="s">
        <v>242</v>
      </c>
      <c r="D207" s="7">
        <v>116</v>
      </c>
      <c r="E207" s="6">
        <v>195.697077</v>
      </c>
      <c r="F207" s="6">
        <v>4.07</v>
      </c>
      <c r="G207" s="6">
        <v>199.767077</v>
      </c>
    </row>
    <row r="208" spans="1:7" ht="12.75">
      <c r="A208" s="10" t="s">
        <v>114</v>
      </c>
      <c r="B208" s="5" t="s">
        <v>295</v>
      </c>
      <c r="C208" s="10" t="s">
        <v>242</v>
      </c>
      <c r="D208" s="7">
        <v>116</v>
      </c>
      <c r="E208" s="6">
        <v>191.09891499999998</v>
      </c>
      <c r="F208" s="6">
        <v>4.07</v>
      </c>
      <c r="G208" s="6">
        <v>195.16891500000003</v>
      </c>
    </row>
    <row r="209" spans="1:7" ht="12.75">
      <c r="A209" s="10" t="s">
        <v>116</v>
      </c>
      <c r="B209" s="5" t="s">
        <v>296</v>
      </c>
      <c r="C209" s="10" t="s">
        <v>242</v>
      </c>
      <c r="D209" s="7">
        <v>116</v>
      </c>
      <c r="E209" s="6">
        <v>98.88713700000001</v>
      </c>
      <c r="F209" s="6">
        <v>4.07</v>
      </c>
      <c r="G209" s="6">
        <v>102.957137</v>
      </c>
    </row>
    <row r="210" spans="1:7" ht="12.75">
      <c r="A210" s="10" t="s">
        <v>118</v>
      </c>
      <c r="B210" s="5" t="s">
        <v>297</v>
      </c>
      <c r="C210" s="10" t="s">
        <v>242</v>
      </c>
      <c r="D210" s="7">
        <v>116</v>
      </c>
      <c r="E210" s="6">
        <v>140.146316</v>
      </c>
      <c r="F210" s="6">
        <v>4.07</v>
      </c>
      <c r="G210" s="6">
        <v>144.216316</v>
      </c>
    </row>
    <row r="211" spans="1:7" ht="12.75">
      <c r="A211" s="10" t="s">
        <v>120</v>
      </c>
      <c r="B211" s="5" t="s">
        <v>298</v>
      </c>
      <c r="C211" s="10" t="s">
        <v>242</v>
      </c>
      <c r="D211" s="7">
        <v>116</v>
      </c>
      <c r="E211" s="6">
        <v>154.68644799999998</v>
      </c>
      <c r="F211" s="6">
        <v>4.07</v>
      </c>
      <c r="G211" s="6">
        <v>158.756448</v>
      </c>
    </row>
    <row r="212" spans="1:7" ht="12.75">
      <c r="A212" s="10" t="s">
        <v>122</v>
      </c>
      <c r="B212" s="5" t="s">
        <v>299</v>
      </c>
      <c r="C212" s="10" t="s">
        <v>242</v>
      </c>
      <c r="D212" s="7">
        <v>116</v>
      </c>
      <c r="E212" s="6">
        <v>73.038015</v>
      </c>
      <c r="F212" s="6">
        <v>4.07</v>
      </c>
      <c r="G212" s="6">
        <v>77.108015</v>
      </c>
    </row>
    <row r="213" spans="1:7" ht="12.75">
      <c r="A213" s="10" t="s">
        <v>124</v>
      </c>
      <c r="B213" s="5" t="s">
        <v>300</v>
      </c>
      <c r="C213" s="10" t="s">
        <v>242</v>
      </c>
      <c r="D213" s="7">
        <v>116</v>
      </c>
      <c r="E213" s="6">
        <v>150.212562</v>
      </c>
      <c r="F213" s="6">
        <v>4.07</v>
      </c>
      <c r="G213" s="6">
        <v>154.28256199999998</v>
      </c>
    </row>
    <row r="214" spans="1:7" ht="12.75">
      <c r="A214" s="10" t="s">
        <v>126</v>
      </c>
      <c r="B214" s="5" t="s">
        <v>301</v>
      </c>
      <c r="C214" s="10" t="s">
        <v>242</v>
      </c>
      <c r="D214" s="7">
        <v>116</v>
      </c>
      <c r="E214" s="6">
        <v>136.045252</v>
      </c>
      <c r="F214" s="6">
        <v>4.07</v>
      </c>
      <c r="G214" s="6">
        <v>140.115252</v>
      </c>
    </row>
    <row r="215" spans="1:7" ht="12.75">
      <c r="A215" s="10" t="s">
        <v>128</v>
      </c>
      <c r="B215" s="5" t="s">
        <v>302</v>
      </c>
      <c r="C215" s="10" t="s">
        <v>242</v>
      </c>
      <c r="D215" s="7">
        <v>116</v>
      </c>
      <c r="E215" s="6">
        <v>175.813136</v>
      </c>
      <c r="F215" s="6">
        <v>4.07</v>
      </c>
      <c r="G215" s="6">
        <v>179.88313599999998</v>
      </c>
    </row>
    <row r="216" spans="1:7" ht="12.75">
      <c r="A216" s="10" t="s">
        <v>130</v>
      </c>
      <c r="B216" s="5" t="s">
        <v>303</v>
      </c>
      <c r="C216" s="10" t="s">
        <v>242</v>
      </c>
      <c r="D216" s="7">
        <v>116</v>
      </c>
      <c r="E216" s="6">
        <v>114.297192</v>
      </c>
      <c r="F216" s="6">
        <v>4.07</v>
      </c>
      <c r="G216" s="6">
        <v>118.367192</v>
      </c>
    </row>
    <row r="217" spans="1:7" ht="12.75">
      <c r="A217" s="10" t="s">
        <v>132</v>
      </c>
      <c r="B217" s="5" t="s">
        <v>304</v>
      </c>
      <c r="C217" s="10" t="s">
        <v>242</v>
      </c>
      <c r="D217" s="7">
        <v>116</v>
      </c>
      <c r="E217" s="6">
        <v>162.018651</v>
      </c>
      <c r="F217" s="6">
        <v>4.07</v>
      </c>
      <c r="G217" s="6">
        <v>166.088651</v>
      </c>
    </row>
    <row r="218" spans="1:7" ht="12.75">
      <c r="A218" s="10" t="s">
        <v>134</v>
      </c>
      <c r="B218" s="5" t="s">
        <v>305</v>
      </c>
      <c r="C218" s="10" t="s">
        <v>242</v>
      </c>
      <c r="D218" s="7">
        <v>116</v>
      </c>
      <c r="E218" s="6">
        <v>47.810263</v>
      </c>
      <c r="F218" s="6">
        <v>4.07</v>
      </c>
      <c r="G218" s="6">
        <v>51.880263</v>
      </c>
    </row>
    <row r="219" spans="1:7" ht="12.75">
      <c r="A219" s="10" t="s">
        <v>136</v>
      </c>
      <c r="B219" s="5" t="s">
        <v>306</v>
      </c>
      <c r="C219" s="10" t="s">
        <v>242</v>
      </c>
      <c r="D219" s="7">
        <v>116</v>
      </c>
      <c r="E219" s="6">
        <v>192.590211</v>
      </c>
      <c r="F219" s="6">
        <v>4.07</v>
      </c>
      <c r="G219" s="6">
        <v>196.66021100000003</v>
      </c>
    </row>
    <row r="220" spans="1:7" ht="12.75">
      <c r="A220" s="10" t="s">
        <v>138</v>
      </c>
      <c r="B220" s="5" t="s">
        <v>307</v>
      </c>
      <c r="C220" s="10" t="s">
        <v>242</v>
      </c>
      <c r="D220" s="7">
        <v>116</v>
      </c>
      <c r="E220" s="6">
        <v>153.319427</v>
      </c>
      <c r="F220" s="6">
        <v>4.07</v>
      </c>
      <c r="G220" s="6">
        <v>157.389427</v>
      </c>
    </row>
    <row r="221" spans="1:7" ht="12.75">
      <c r="A221" s="10" t="s">
        <v>140</v>
      </c>
      <c r="B221" s="5" t="s">
        <v>308</v>
      </c>
      <c r="C221" s="10" t="s">
        <v>242</v>
      </c>
      <c r="D221" s="7">
        <v>116</v>
      </c>
      <c r="E221" s="6">
        <v>159.533159</v>
      </c>
      <c r="F221" s="6">
        <v>4.07</v>
      </c>
      <c r="G221" s="6">
        <v>163.603159</v>
      </c>
    </row>
    <row r="222" spans="1:7" ht="12.75">
      <c r="A222" s="10" t="s">
        <v>142</v>
      </c>
      <c r="B222" s="5" t="s">
        <v>309</v>
      </c>
      <c r="C222" s="10" t="s">
        <v>242</v>
      </c>
      <c r="D222" s="7">
        <v>116</v>
      </c>
      <c r="E222" s="6">
        <v>144.495928</v>
      </c>
      <c r="F222" s="6">
        <v>4.07</v>
      </c>
      <c r="G222" s="6">
        <v>148.56592799999999</v>
      </c>
    </row>
    <row r="223" spans="1:7" ht="12.75">
      <c r="A223" s="10" t="s">
        <v>144</v>
      </c>
      <c r="B223" s="5" t="s">
        <v>310</v>
      </c>
      <c r="C223" s="10" t="s">
        <v>242</v>
      </c>
      <c r="D223" s="7">
        <v>116</v>
      </c>
      <c r="E223" s="6">
        <v>137.53654799999998</v>
      </c>
      <c r="F223" s="6">
        <v>4.07</v>
      </c>
      <c r="G223" s="6">
        <v>141.606548</v>
      </c>
    </row>
    <row r="224" spans="1:7" ht="12.75">
      <c r="A224" s="10" t="s">
        <v>146</v>
      </c>
      <c r="B224" s="5" t="s">
        <v>311</v>
      </c>
      <c r="C224" s="10" t="s">
        <v>242</v>
      </c>
      <c r="D224" s="7">
        <v>116</v>
      </c>
      <c r="E224" s="6">
        <v>153.319427</v>
      </c>
      <c r="F224" s="6">
        <v>4.07</v>
      </c>
      <c r="G224" s="6">
        <v>157.389427</v>
      </c>
    </row>
    <row r="225" spans="1:7" ht="12.75">
      <c r="A225" s="10" t="s">
        <v>148</v>
      </c>
      <c r="B225" s="5" t="s">
        <v>312</v>
      </c>
      <c r="C225" s="10" t="s">
        <v>242</v>
      </c>
      <c r="D225" s="7">
        <v>116</v>
      </c>
      <c r="E225" s="6">
        <v>112.930172</v>
      </c>
      <c r="F225" s="6">
        <v>4.07</v>
      </c>
      <c r="G225" s="6">
        <v>117.00017199999999</v>
      </c>
    </row>
    <row r="226" spans="1:7" ht="12.75">
      <c r="A226" s="10" t="s">
        <v>150</v>
      </c>
      <c r="B226" s="5" t="s">
        <v>313</v>
      </c>
      <c r="C226" s="10" t="s">
        <v>242</v>
      </c>
      <c r="D226" s="7">
        <v>116</v>
      </c>
      <c r="E226" s="6">
        <v>198.55539399999998</v>
      </c>
      <c r="F226" s="6">
        <v>4.07</v>
      </c>
      <c r="G226" s="6">
        <v>202.62539400000003</v>
      </c>
    </row>
    <row r="227" spans="1:7" ht="12.75">
      <c r="A227" s="10" t="s">
        <v>225</v>
      </c>
      <c r="B227" s="5" t="s">
        <v>314</v>
      </c>
      <c r="C227" s="10" t="s">
        <v>242</v>
      </c>
      <c r="D227" s="7">
        <v>116</v>
      </c>
      <c r="E227" s="6">
        <v>183.89098600000003</v>
      </c>
      <c r="F227" s="6">
        <v>4.07</v>
      </c>
      <c r="G227" s="6">
        <v>187.960986</v>
      </c>
    </row>
    <row r="228" spans="1:7" ht="12.75">
      <c r="A228" s="10" t="s">
        <v>227</v>
      </c>
      <c r="B228" s="5" t="s">
        <v>315</v>
      </c>
      <c r="C228" s="10" t="s">
        <v>242</v>
      </c>
      <c r="D228" s="7">
        <v>116</v>
      </c>
      <c r="E228" s="6">
        <v>162.64002499999998</v>
      </c>
      <c r="F228" s="6">
        <v>4.07</v>
      </c>
      <c r="G228" s="6">
        <v>166.710025</v>
      </c>
    </row>
    <row r="229" spans="1:7" ht="12.75">
      <c r="A229" s="10" t="s">
        <v>229</v>
      </c>
      <c r="B229" s="5" t="s">
        <v>316</v>
      </c>
      <c r="C229" s="10" t="s">
        <v>242</v>
      </c>
      <c r="D229" s="7">
        <v>116</v>
      </c>
      <c r="E229" s="6">
        <v>168.853756</v>
      </c>
      <c r="F229" s="6">
        <v>4.07</v>
      </c>
      <c r="G229" s="6">
        <v>172.923756</v>
      </c>
    </row>
    <row r="230" spans="1:7" ht="12.75">
      <c r="A230" s="10" t="s">
        <v>231</v>
      </c>
      <c r="B230" s="5" t="s">
        <v>317</v>
      </c>
      <c r="C230" s="10" t="s">
        <v>242</v>
      </c>
      <c r="D230" s="7">
        <v>116</v>
      </c>
      <c r="E230" s="6">
        <v>77.014803</v>
      </c>
      <c r="F230" s="6">
        <v>4.07</v>
      </c>
      <c r="G230" s="6">
        <v>81.084803</v>
      </c>
    </row>
    <row r="231" spans="1:7" ht="12.75">
      <c r="A231" s="10" t="s">
        <v>233</v>
      </c>
      <c r="B231" s="5" t="s">
        <v>318</v>
      </c>
      <c r="C231" s="10" t="s">
        <v>242</v>
      </c>
      <c r="D231" s="7">
        <v>253</v>
      </c>
      <c r="E231" s="6">
        <v>387.309167</v>
      </c>
      <c r="F231" s="6">
        <v>4.07</v>
      </c>
      <c r="G231" s="6">
        <v>391.37916700000005</v>
      </c>
    </row>
    <row r="232" spans="1:7" ht="12.75">
      <c r="A232" s="10" t="s">
        <v>235</v>
      </c>
      <c r="B232" s="5" t="s">
        <v>319</v>
      </c>
      <c r="C232" s="10" t="s">
        <v>242</v>
      </c>
      <c r="D232" s="7">
        <v>253</v>
      </c>
      <c r="E232" s="6">
        <v>421.111868</v>
      </c>
      <c r="F232" s="6">
        <v>4.07</v>
      </c>
      <c r="G232" s="6">
        <v>425.18186800000007</v>
      </c>
    </row>
    <row r="233" spans="1:7" ht="12.75">
      <c r="A233" s="10" t="s">
        <v>237</v>
      </c>
      <c r="B233" s="5" t="s">
        <v>320</v>
      </c>
      <c r="C233" s="10" t="s">
        <v>242</v>
      </c>
      <c r="D233" s="7">
        <v>255</v>
      </c>
      <c r="E233" s="6">
        <v>586.824735</v>
      </c>
      <c r="F233" s="6">
        <v>4.07</v>
      </c>
      <c r="G233" s="6">
        <v>590.894735</v>
      </c>
    </row>
    <row r="234" spans="1:7" ht="12.75">
      <c r="A234" s="10" t="s">
        <v>239</v>
      </c>
      <c r="B234" s="5" t="s">
        <v>321</v>
      </c>
      <c r="C234" s="10" t="s">
        <v>242</v>
      </c>
      <c r="D234" s="7">
        <v>255</v>
      </c>
      <c r="E234" s="6">
        <v>389.67191700000006</v>
      </c>
      <c r="F234" s="6">
        <v>4.07</v>
      </c>
      <c r="G234" s="6">
        <v>393.74191700000006</v>
      </c>
    </row>
    <row r="235" spans="1:7" ht="12.75">
      <c r="A235" s="10" t="s">
        <v>7</v>
      </c>
      <c r="B235" s="5" t="s">
        <v>322</v>
      </c>
      <c r="C235" s="10" t="s">
        <v>323</v>
      </c>
      <c r="D235" s="7">
        <v>96</v>
      </c>
      <c r="E235" s="6">
        <v>108.285257</v>
      </c>
      <c r="F235" s="6">
        <v>4.07</v>
      </c>
      <c r="G235" s="6">
        <v>112.35525700000001</v>
      </c>
    </row>
    <row r="236" spans="1:7" ht="12.75">
      <c r="A236" s="10" t="s">
        <v>10</v>
      </c>
      <c r="B236" s="5" t="s">
        <v>324</v>
      </c>
      <c r="C236" s="10" t="s">
        <v>323</v>
      </c>
      <c r="D236" s="7">
        <v>96</v>
      </c>
      <c r="E236" s="6">
        <v>178.251875</v>
      </c>
      <c r="F236" s="6">
        <v>4.07</v>
      </c>
      <c r="G236" s="6">
        <v>182.32187499999998</v>
      </c>
    </row>
    <row r="237" spans="1:7" ht="12.75">
      <c r="A237" s="10" t="s">
        <v>12</v>
      </c>
      <c r="B237" s="5" t="s">
        <v>325</v>
      </c>
      <c r="C237" s="10" t="s">
        <v>323</v>
      </c>
      <c r="D237" s="7">
        <v>116</v>
      </c>
      <c r="E237" s="6">
        <v>317.734767</v>
      </c>
      <c r="F237" s="6">
        <v>4.07</v>
      </c>
      <c r="G237" s="6">
        <v>321.80476699999997</v>
      </c>
    </row>
    <row r="238" spans="1:7" ht="12.75">
      <c r="A238" s="10" t="s">
        <v>14</v>
      </c>
      <c r="B238" s="5" t="s">
        <v>326</v>
      </c>
      <c r="C238" s="10" t="s">
        <v>323</v>
      </c>
      <c r="D238" s="7">
        <v>116</v>
      </c>
      <c r="E238" s="6">
        <v>129.458697</v>
      </c>
      <c r="F238" s="6">
        <v>4.07</v>
      </c>
      <c r="G238" s="6">
        <v>133.528697</v>
      </c>
    </row>
    <row r="239" spans="1:7" ht="12.75">
      <c r="A239" s="10" t="s">
        <v>16</v>
      </c>
      <c r="B239" s="5" t="s">
        <v>327</v>
      </c>
      <c r="C239" s="10" t="s">
        <v>323</v>
      </c>
      <c r="D239" s="7">
        <v>116</v>
      </c>
      <c r="E239" s="6">
        <v>150.585386</v>
      </c>
      <c r="F239" s="6">
        <v>4.07</v>
      </c>
      <c r="G239" s="6">
        <v>154.655386</v>
      </c>
    </row>
    <row r="240" spans="1:7" ht="12.75">
      <c r="A240" s="10" t="s">
        <v>18</v>
      </c>
      <c r="B240" s="5" t="s">
        <v>328</v>
      </c>
      <c r="C240" s="10" t="s">
        <v>323</v>
      </c>
      <c r="D240" s="7">
        <v>116</v>
      </c>
      <c r="E240" s="6">
        <v>148.576486</v>
      </c>
      <c r="F240" s="6">
        <v>4.07</v>
      </c>
      <c r="G240" s="6">
        <v>152.64648599999998</v>
      </c>
    </row>
    <row r="241" spans="1:7" ht="12.75">
      <c r="A241" s="10" t="s">
        <v>20</v>
      </c>
      <c r="B241" s="5" t="s">
        <v>329</v>
      </c>
      <c r="C241" s="10" t="s">
        <v>323</v>
      </c>
      <c r="D241" s="7">
        <v>116</v>
      </c>
      <c r="E241" s="6">
        <v>115.99118</v>
      </c>
      <c r="F241" s="6">
        <v>4.07</v>
      </c>
      <c r="G241" s="6">
        <v>120.06118000000001</v>
      </c>
    </row>
    <row r="242" spans="1:7" ht="12.75">
      <c r="A242" s="10" t="s">
        <v>22</v>
      </c>
      <c r="B242" s="5" t="s">
        <v>326</v>
      </c>
      <c r="C242" s="10" t="s">
        <v>323</v>
      </c>
      <c r="D242" s="7">
        <v>116</v>
      </c>
      <c r="E242" s="6">
        <v>169.599404</v>
      </c>
      <c r="F242" s="6">
        <v>4.07</v>
      </c>
      <c r="G242" s="6">
        <v>173.669404</v>
      </c>
    </row>
    <row r="243" spans="1:7" ht="12.75">
      <c r="A243" s="10" t="s">
        <v>24</v>
      </c>
      <c r="B243" s="5" t="s">
        <v>330</v>
      </c>
      <c r="C243" s="10" t="s">
        <v>323</v>
      </c>
      <c r="D243" s="7">
        <v>116</v>
      </c>
      <c r="E243" s="6">
        <v>144.492572</v>
      </c>
      <c r="F243" s="6">
        <v>4.07</v>
      </c>
      <c r="G243" s="6">
        <v>148.562572</v>
      </c>
    </row>
    <row r="244" spans="1:7" ht="12.75">
      <c r="A244" s="10" t="s">
        <v>26</v>
      </c>
      <c r="B244" s="5" t="s">
        <v>331</v>
      </c>
      <c r="C244" s="10" t="s">
        <v>323</v>
      </c>
      <c r="D244" s="7">
        <v>116</v>
      </c>
      <c r="E244" s="6">
        <v>150.585385</v>
      </c>
      <c r="F244" s="6">
        <v>4.07</v>
      </c>
      <c r="G244" s="6">
        <v>154.655385</v>
      </c>
    </row>
    <row r="245" spans="1:7" ht="12.75">
      <c r="A245" s="10" t="s">
        <v>28</v>
      </c>
      <c r="B245" s="5" t="s">
        <v>332</v>
      </c>
      <c r="C245" s="10" t="s">
        <v>323</v>
      </c>
      <c r="D245" s="7">
        <v>116</v>
      </c>
      <c r="E245" s="6">
        <v>60.362002</v>
      </c>
      <c r="F245" s="6">
        <v>4.07</v>
      </c>
      <c r="G245" s="6">
        <v>64.432002</v>
      </c>
    </row>
    <row r="246" spans="1:7" ht="12.75">
      <c r="A246" s="10" t="s">
        <v>30</v>
      </c>
      <c r="B246" s="5" t="s">
        <v>333</v>
      </c>
      <c r="C246" s="10" t="s">
        <v>323</v>
      </c>
      <c r="D246" s="7">
        <v>116</v>
      </c>
      <c r="E246" s="6">
        <v>107.33781300000001</v>
      </c>
      <c r="F246" s="6">
        <v>4.07</v>
      </c>
      <c r="G246" s="6">
        <v>111.407813</v>
      </c>
    </row>
    <row r="247" spans="1:7" ht="12.75">
      <c r="A247" s="10" t="s">
        <v>32</v>
      </c>
      <c r="B247" s="5" t="s">
        <v>334</v>
      </c>
      <c r="C247" s="10" t="s">
        <v>323</v>
      </c>
      <c r="D247" s="7">
        <v>116</v>
      </c>
      <c r="E247" s="6">
        <v>157.513322</v>
      </c>
      <c r="F247" s="6">
        <v>4.07</v>
      </c>
      <c r="G247" s="6">
        <v>161.583322</v>
      </c>
    </row>
    <row r="248" spans="1:7" ht="12.75">
      <c r="A248" s="10" t="s">
        <v>34</v>
      </c>
      <c r="B248" s="5" t="s">
        <v>335</v>
      </c>
      <c r="C248" s="10" t="s">
        <v>323</v>
      </c>
      <c r="D248" s="7">
        <v>116</v>
      </c>
      <c r="E248" s="6">
        <v>114.542386</v>
      </c>
      <c r="F248" s="6">
        <v>4.07</v>
      </c>
      <c r="G248" s="6">
        <v>118.61238600000001</v>
      </c>
    </row>
    <row r="249" spans="1:7" ht="12.75">
      <c r="A249" s="10" t="s">
        <v>36</v>
      </c>
      <c r="B249" s="5" t="s">
        <v>336</v>
      </c>
      <c r="C249" s="10" t="s">
        <v>323</v>
      </c>
      <c r="D249" s="7">
        <v>116</v>
      </c>
      <c r="E249" s="6">
        <v>142.507534</v>
      </c>
      <c r="F249" s="6">
        <v>4.07</v>
      </c>
      <c r="G249" s="6">
        <v>146.577534</v>
      </c>
    </row>
    <row r="250" spans="1:7" ht="12.75">
      <c r="A250" s="10" t="s">
        <v>38</v>
      </c>
      <c r="B250" s="5" t="s">
        <v>337</v>
      </c>
      <c r="C250" s="10" t="s">
        <v>323</v>
      </c>
      <c r="D250" s="7">
        <v>116</v>
      </c>
      <c r="E250" s="6">
        <v>137.412274</v>
      </c>
      <c r="F250" s="6">
        <v>4.07</v>
      </c>
      <c r="G250" s="6">
        <v>141.482274</v>
      </c>
    </row>
    <row r="251" spans="1:7" ht="12.75">
      <c r="A251" s="10" t="s">
        <v>40</v>
      </c>
      <c r="B251" s="5" t="s">
        <v>338</v>
      </c>
      <c r="C251" s="10" t="s">
        <v>323</v>
      </c>
      <c r="D251" s="7">
        <v>116</v>
      </c>
      <c r="E251" s="6">
        <v>136.91182</v>
      </c>
      <c r="F251" s="6">
        <v>4.07</v>
      </c>
      <c r="G251" s="6">
        <v>140.98182</v>
      </c>
    </row>
    <row r="252" spans="1:7" ht="12.75">
      <c r="A252" s="10" t="s">
        <v>42</v>
      </c>
      <c r="B252" s="5" t="s">
        <v>339</v>
      </c>
      <c r="C252" s="10" t="s">
        <v>323</v>
      </c>
      <c r="D252" s="7">
        <v>116</v>
      </c>
      <c r="E252" s="6">
        <v>179.28474699999998</v>
      </c>
      <c r="F252" s="6">
        <v>4.07</v>
      </c>
      <c r="G252" s="6">
        <v>183.354747</v>
      </c>
    </row>
    <row r="253" spans="1:7" ht="12.75">
      <c r="A253" s="10" t="s">
        <v>44</v>
      </c>
      <c r="B253" s="5" t="s">
        <v>340</v>
      </c>
      <c r="C253" s="10" t="s">
        <v>323</v>
      </c>
      <c r="D253" s="7">
        <v>116</v>
      </c>
      <c r="E253" s="6">
        <v>134.678232</v>
      </c>
      <c r="F253" s="6">
        <v>4.07</v>
      </c>
      <c r="G253" s="6">
        <v>138.748232</v>
      </c>
    </row>
    <row r="254" spans="1:7" ht="12.75">
      <c r="A254" s="10" t="s">
        <v>46</v>
      </c>
      <c r="B254" s="5" t="s">
        <v>341</v>
      </c>
      <c r="C254" s="10" t="s">
        <v>323</v>
      </c>
      <c r="D254" s="7">
        <v>116</v>
      </c>
      <c r="E254" s="6">
        <v>135.920978</v>
      </c>
      <c r="F254" s="6">
        <v>4.07</v>
      </c>
      <c r="G254" s="6">
        <v>139.99097799999998</v>
      </c>
    </row>
    <row r="255" spans="1:7" ht="12.75">
      <c r="A255" s="10" t="s">
        <v>48</v>
      </c>
      <c r="B255" s="5" t="s">
        <v>342</v>
      </c>
      <c r="C255" s="10" t="s">
        <v>323</v>
      </c>
      <c r="D255" s="7">
        <v>116</v>
      </c>
      <c r="E255" s="6">
        <v>156.050113</v>
      </c>
      <c r="F255" s="6">
        <v>4.07</v>
      </c>
      <c r="G255" s="6">
        <v>160.120113</v>
      </c>
    </row>
    <row r="256" spans="1:7" ht="12.75">
      <c r="A256" s="10" t="s">
        <v>50</v>
      </c>
      <c r="B256" s="5" t="s">
        <v>343</v>
      </c>
      <c r="C256" s="10" t="s">
        <v>323</v>
      </c>
      <c r="D256" s="7">
        <v>116</v>
      </c>
      <c r="E256" s="6">
        <v>136.166172</v>
      </c>
      <c r="F256" s="6">
        <v>4.07</v>
      </c>
      <c r="G256" s="6">
        <v>140.236172</v>
      </c>
    </row>
    <row r="257" spans="1:7" ht="12.75">
      <c r="A257" s="10" t="s">
        <v>52</v>
      </c>
      <c r="B257" s="5" t="s">
        <v>344</v>
      </c>
      <c r="C257" s="10" t="s">
        <v>323</v>
      </c>
      <c r="D257" s="7">
        <v>116</v>
      </c>
      <c r="E257" s="6">
        <v>156.550567</v>
      </c>
      <c r="F257" s="6">
        <v>4.07</v>
      </c>
      <c r="G257" s="6">
        <v>160.620567</v>
      </c>
    </row>
    <row r="258" spans="1:7" ht="12.75">
      <c r="A258" s="10" t="s">
        <v>54</v>
      </c>
      <c r="B258" s="5" t="s">
        <v>345</v>
      </c>
      <c r="C258" s="10" t="s">
        <v>323</v>
      </c>
      <c r="D258" s="7">
        <v>116</v>
      </c>
      <c r="E258" s="6">
        <v>145.490125</v>
      </c>
      <c r="F258" s="6">
        <v>4.07</v>
      </c>
      <c r="G258" s="6">
        <v>149.560125</v>
      </c>
    </row>
    <row r="259" spans="1:7" ht="12.75">
      <c r="A259" s="10" t="s">
        <v>56</v>
      </c>
      <c r="B259" s="5" t="s">
        <v>346</v>
      </c>
      <c r="C259" s="10" t="s">
        <v>323</v>
      </c>
      <c r="D259" s="7">
        <v>116</v>
      </c>
      <c r="E259" s="6">
        <v>54.393463999999994</v>
      </c>
      <c r="F259" s="6">
        <v>4.07</v>
      </c>
      <c r="G259" s="6">
        <v>58.463463999999995</v>
      </c>
    </row>
    <row r="260" spans="1:7" ht="12.75">
      <c r="A260" s="10" t="s">
        <v>58</v>
      </c>
      <c r="B260" s="5" t="s">
        <v>347</v>
      </c>
      <c r="C260" s="10" t="s">
        <v>323</v>
      </c>
      <c r="D260" s="7">
        <v>116</v>
      </c>
      <c r="E260" s="6">
        <v>150.954854</v>
      </c>
      <c r="F260" s="6">
        <v>4.07</v>
      </c>
      <c r="G260" s="6">
        <v>155.024854</v>
      </c>
    </row>
    <row r="261" spans="1:7" ht="12.75">
      <c r="A261" s="10" t="s">
        <v>60</v>
      </c>
      <c r="B261" s="5" t="s">
        <v>348</v>
      </c>
      <c r="C261" s="10" t="s">
        <v>323</v>
      </c>
      <c r="D261" s="7">
        <v>116</v>
      </c>
      <c r="E261" s="6">
        <v>113.800093</v>
      </c>
      <c r="F261" s="6">
        <v>4.07</v>
      </c>
      <c r="G261" s="6">
        <v>117.870093</v>
      </c>
    </row>
    <row r="262" spans="1:7" ht="12.75">
      <c r="A262" s="10" t="s">
        <v>62</v>
      </c>
      <c r="B262" s="5" t="s">
        <v>349</v>
      </c>
      <c r="C262" s="10" t="s">
        <v>323</v>
      </c>
      <c r="D262" s="7">
        <v>116</v>
      </c>
      <c r="E262" s="6">
        <v>135.175331</v>
      </c>
      <c r="F262" s="6">
        <v>4.07</v>
      </c>
      <c r="G262" s="6">
        <v>139.245331</v>
      </c>
    </row>
    <row r="263" spans="1:7" ht="12.75">
      <c r="A263" s="10" t="s">
        <v>64</v>
      </c>
      <c r="B263" s="5" t="s">
        <v>350</v>
      </c>
      <c r="C263" s="10" t="s">
        <v>323</v>
      </c>
      <c r="D263" s="7">
        <v>116</v>
      </c>
      <c r="E263" s="6">
        <v>209.23965700000002</v>
      </c>
      <c r="F263" s="6">
        <v>4.07</v>
      </c>
      <c r="G263" s="6">
        <v>213.309657</v>
      </c>
    </row>
    <row r="264" spans="1:7" ht="12.75">
      <c r="A264" s="10" t="s">
        <v>66</v>
      </c>
      <c r="B264" s="5" t="s">
        <v>351</v>
      </c>
      <c r="C264" s="10" t="s">
        <v>323</v>
      </c>
      <c r="D264" s="7">
        <v>116</v>
      </c>
      <c r="E264" s="6">
        <v>128.862179</v>
      </c>
      <c r="F264" s="6">
        <v>4.07</v>
      </c>
      <c r="G264" s="6">
        <v>132.932179</v>
      </c>
    </row>
    <row r="265" spans="1:7" ht="12.75">
      <c r="A265" s="10" t="s">
        <v>68</v>
      </c>
      <c r="B265" s="5" t="s">
        <v>352</v>
      </c>
      <c r="C265" s="10" t="s">
        <v>323</v>
      </c>
      <c r="D265" s="7">
        <v>116</v>
      </c>
      <c r="E265" s="6">
        <v>234.595037</v>
      </c>
      <c r="F265" s="6">
        <v>4.07</v>
      </c>
      <c r="G265" s="6">
        <v>238.66503699999998</v>
      </c>
    </row>
    <row r="266" spans="1:7" ht="12.75">
      <c r="A266" s="10" t="s">
        <v>70</v>
      </c>
      <c r="B266" s="5" t="s">
        <v>353</v>
      </c>
      <c r="C266" s="10" t="s">
        <v>323</v>
      </c>
      <c r="D266" s="7">
        <v>116</v>
      </c>
      <c r="E266" s="6">
        <v>107.462087</v>
      </c>
      <c r="F266" s="6">
        <v>4.07</v>
      </c>
      <c r="G266" s="6">
        <v>111.53208700000002</v>
      </c>
    </row>
    <row r="267" spans="1:7" ht="12.75">
      <c r="A267" s="10" t="s">
        <v>72</v>
      </c>
      <c r="B267" s="5" t="s">
        <v>354</v>
      </c>
      <c r="C267" s="10" t="s">
        <v>323</v>
      </c>
      <c r="D267" s="7">
        <v>116</v>
      </c>
      <c r="E267" s="6">
        <v>194.948074</v>
      </c>
      <c r="F267" s="6">
        <v>4.07</v>
      </c>
      <c r="G267" s="6">
        <v>199.018074</v>
      </c>
    </row>
    <row r="268" spans="1:7" ht="12.75">
      <c r="A268" s="10" t="s">
        <v>74</v>
      </c>
      <c r="B268" s="5" t="s">
        <v>355</v>
      </c>
      <c r="C268" s="10" t="s">
        <v>323</v>
      </c>
      <c r="D268" s="7">
        <v>116</v>
      </c>
      <c r="E268" s="6">
        <v>213.46499400000002</v>
      </c>
      <c r="F268" s="6">
        <v>4.07</v>
      </c>
      <c r="G268" s="6">
        <v>217.53499399999998</v>
      </c>
    </row>
    <row r="269" spans="1:7" ht="12.75">
      <c r="A269" s="10" t="s">
        <v>76</v>
      </c>
      <c r="B269" s="5" t="s">
        <v>356</v>
      </c>
      <c r="C269" s="10" t="s">
        <v>323</v>
      </c>
      <c r="D269" s="7">
        <v>116</v>
      </c>
      <c r="E269" s="6">
        <v>118.77107900000001</v>
      </c>
      <c r="F269" s="6">
        <v>4.07</v>
      </c>
      <c r="G269" s="6">
        <v>122.84107900000001</v>
      </c>
    </row>
    <row r="270" spans="1:7" ht="12.75">
      <c r="A270" s="10" t="s">
        <v>78</v>
      </c>
      <c r="B270" s="5" t="s">
        <v>357</v>
      </c>
      <c r="C270" s="10" t="s">
        <v>323</v>
      </c>
      <c r="D270" s="7">
        <v>116</v>
      </c>
      <c r="E270" s="6">
        <v>79.003196</v>
      </c>
      <c r="F270" s="6">
        <v>4.07</v>
      </c>
      <c r="G270" s="6">
        <v>83.073196</v>
      </c>
    </row>
    <row r="271" spans="1:7" ht="12.75">
      <c r="A271" s="10" t="s">
        <v>80</v>
      </c>
      <c r="B271" s="5" t="s">
        <v>358</v>
      </c>
      <c r="C271" s="10" t="s">
        <v>323</v>
      </c>
      <c r="D271" s="7">
        <v>116</v>
      </c>
      <c r="E271" s="6">
        <v>82.462381</v>
      </c>
      <c r="F271" s="6">
        <v>4.07</v>
      </c>
      <c r="G271" s="6">
        <v>86.532381</v>
      </c>
    </row>
    <row r="272" spans="1:7" ht="12.75">
      <c r="A272" s="10" t="s">
        <v>82</v>
      </c>
      <c r="B272" s="5" t="s">
        <v>359</v>
      </c>
      <c r="C272" s="10" t="s">
        <v>323</v>
      </c>
      <c r="D272" s="7">
        <v>116</v>
      </c>
      <c r="E272" s="6">
        <v>218.43598000000003</v>
      </c>
      <c r="F272" s="6">
        <v>4.07</v>
      </c>
      <c r="G272" s="6">
        <v>222.50598</v>
      </c>
    </row>
    <row r="273" spans="1:7" ht="12.75">
      <c r="A273" s="10" t="s">
        <v>84</v>
      </c>
      <c r="B273" s="5" t="s">
        <v>360</v>
      </c>
      <c r="C273" s="10" t="s">
        <v>323</v>
      </c>
      <c r="D273" s="7">
        <v>116</v>
      </c>
      <c r="E273" s="6">
        <v>150.461111</v>
      </c>
      <c r="F273" s="6">
        <v>4.07</v>
      </c>
      <c r="G273" s="6">
        <v>154.531111</v>
      </c>
    </row>
    <row r="274" spans="1:7" ht="12.75">
      <c r="A274" s="10" t="s">
        <v>86</v>
      </c>
      <c r="B274" s="5" t="s">
        <v>361</v>
      </c>
      <c r="C274" s="10" t="s">
        <v>323</v>
      </c>
      <c r="D274" s="7">
        <v>116</v>
      </c>
      <c r="E274" s="6">
        <v>185.258007</v>
      </c>
      <c r="F274" s="6">
        <v>4.07</v>
      </c>
      <c r="G274" s="6">
        <v>189.328007</v>
      </c>
    </row>
    <row r="275" spans="1:7" ht="12.75">
      <c r="A275" s="10" t="s">
        <v>88</v>
      </c>
      <c r="B275" s="5" t="s">
        <v>362</v>
      </c>
      <c r="C275" s="10" t="s">
        <v>323</v>
      </c>
      <c r="D275" s="7">
        <v>116</v>
      </c>
      <c r="E275" s="6">
        <v>102.470597</v>
      </c>
      <c r="F275" s="6">
        <v>4.07</v>
      </c>
      <c r="G275" s="6">
        <v>106.540597</v>
      </c>
    </row>
    <row r="276" spans="1:7" ht="12.75">
      <c r="A276" s="10" t="s">
        <v>90</v>
      </c>
      <c r="B276" s="5" t="s">
        <v>363</v>
      </c>
      <c r="C276" s="10" t="s">
        <v>323</v>
      </c>
      <c r="D276" s="7">
        <v>116</v>
      </c>
      <c r="E276" s="6">
        <v>144.98967199999998</v>
      </c>
      <c r="F276" s="6">
        <v>4.07</v>
      </c>
      <c r="G276" s="6">
        <v>149.059672</v>
      </c>
    </row>
    <row r="277" spans="1:7" ht="12.75">
      <c r="A277" s="10" t="s">
        <v>92</v>
      </c>
      <c r="B277" s="5" t="s">
        <v>364</v>
      </c>
      <c r="C277" s="10" t="s">
        <v>323</v>
      </c>
      <c r="D277" s="7">
        <v>116</v>
      </c>
      <c r="E277" s="6">
        <v>194.57860499999998</v>
      </c>
      <c r="F277" s="6">
        <v>4.07</v>
      </c>
      <c r="G277" s="6">
        <v>198.648605</v>
      </c>
    </row>
    <row r="278" spans="1:7" ht="12.75">
      <c r="A278" s="10" t="s">
        <v>94</v>
      </c>
      <c r="B278" s="5" t="s">
        <v>365</v>
      </c>
      <c r="C278" s="10" t="s">
        <v>323</v>
      </c>
      <c r="D278" s="7">
        <v>116</v>
      </c>
      <c r="E278" s="6">
        <v>270.26185699999996</v>
      </c>
      <c r="F278" s="6">
        <v>4.07</v>
      </c>
      <c r="G278" s="6">
        <v>274.331857</v>
      </c>
    </row>
    <row r="279" spans="1:7" ht="12.75">
      <c r="A279" s="10" t="s">
        <v>96</v>
      </c>
      <c r="B279" s="5" t="s">
        <v>366</v>
      </c>
      <c r="C279" s="10" t="s">
        <v>323</v>
      </c>
      <c r="D279" s="7">
        <v>116</v>
      </c>
      <c r="E279" s="6">
        <v>131.692285</v>
      </c>
      <c r="F279" s="6">
        <v>4.07</v>
      </c>
      <c r="G279" s="6">
        <v>135.762285</v>
      </c>
    </row>
    <row r="280" spans="1:7" ht="12.75">
      <c r="A280" s="10" t="s">
        <v>98</v>
      </c>
      <c r="B280" s="5" t="s">
        <v>367</v>
      </c>
      <c r="C280" s="10" t="s">
        <v>323</v>
      </c>
      <c r="D280" s="7">
        <v>116</v>
      </c>
      <c r="E280" s="6">
        <v>225.11872400000001</v>
      </c>
      <c r="F280" s="6">
        <v>4.07</v>
      </c>
      <c r="G280" s="6">
        <v>229.188724</v>
      </c>
    </row>
    <row r="281" spans="1:7" ht="12.75">
      <c r="A281" s="10" t="s">
        <v>100</v>
      </c>
      <c r="B281" s="5" t="s">
        <v>368</v>
      </c>
      <c r="C281" s="10" t="s">
        <v>323</v>
      </c>
      <c r="D281" s="7">
        <v>116</v>
      </c>
      <c r="E281" s="6">
        <v>127.470304</v>
      </c>
      <c r="F281" s="6">
        <v>4.07</v>
      </c>
      <c r="G281" s="6">
        <v>131.540304</v>
      </c>
    </row>
    <row r="282" spans="1:7" ht="12.75">
      <c r="A282" s="10" t="s">
        <v>102</v>
      </c>
      <c r="B282" s="5" t="s">
        <v>369</v>
      </c>
      <c r="C282" s="10" t="s">
        <v>323</v>
      </c>
      <c r="D282" s="7">
        <v>116</v>
      </c>
      <c r="E282" s="6">
        <v>89.19371599999998</v>
      </c>
      <c r="F282" s="6">
        <v>4.07</v>
      </c>
      <c r="G282" s="6">
        <v>93.263716</v>
      </c>
    </row>
    <row r="283" spans="1:7" ht="12.75">
      <c r="A283" s="10" t="s">
        <v>104</v>
      </c>
      <c r="B283" s="5" t="s">
        <v>370</v>
      </c>
      <c r="C283" s="10" t="s">
        <v>323</v>
      </c>
      <c r="D283" s="7">
        <v>116</v>
      </c>
      <c r="E283" s="6">
        <v>150.333479</v>
      </c>
      <c r="F283" s="6">
        <v>4.07</v>
      </c>
      <c r="G283" s="6">
        <v>154.403479</v>
      </c>
    </row>
    <row r="284" spans="1:7" ht="12.75">
      <c r="A284" s="10" t="s">
        <v>106</v>
      </c>
      <c r="B284" s="5" t="s">
        <v>371</v>
      </c>
      <c r="C284" s="10" t="s">
        <v>323</v>
      </c>
      <c r="D284" s="7">
        <v>116</v>
      </c>
      <c r="E284" s="6">
        <v>114.421468</v>
      </c>
      <c r="F284" s="6">
        <v>4.07</v>
      </c>
      <c r="G284" s="6">
        <v>118.49146800000001</v>
      </c>
    </row>
    <row r="285" spans="1:7" ht="12.75">
      <c r="A285" s="10" t="s">
        <v>108</v>
      </c>
      <c r="B285" s="5" t="s">
        <v>372</v>
      </c>
      <c r="C285" s="10" t="s">
        <v>323</v>
      </c>
      <c r="D285" s="7">
        <v>116</v>
      </c>
      <c r="E285" s="6">
        <v>133.186936</v>
      </c>
      <c r="F285" s="6">
        <v>4.07</v>
      </c>
      <c r="G285" s="6">
        <v>137.256936</v>
      </c>
    </row>
    <row r="286" spans="1:7" ht="12.75">
      <c r="A286" s="10" t="s">
        <v>110</v>
      </c>
      <c r="B286" s="5" t="s">
        <v>373</v>
      </c>
      <c r="C286" s="10" t="s">
        <v>323</v>
      </c>
      <c r="D286" s="7">
        <v>116</v>
      </c>
      <c r="E286" s="6">
        <v>127.84312700000001</v>
      </c>
      <c r="F286" s="6">
        <v>4.07</v>
      </c>
      <c r="G286" s="6">
        <v>131.913127</v>
      </c>
    </row>
    <row r="287" spans="1:7" ht="12.75">
      <c r="A287" s="10" t="s">
        <v>112</v>
      </c>
      <c r="B287" s="5" t="s">
        <v>374</v>
      </c>
      <c r="C287" s="10" t="s">
        <v>323</v>
      </c>
      <c r="D287" s="7">
        <v>116</v>
      </c>
      <c r="E287" s="6">
        <v>56.850871</v>
      </c>
      <c r="F287" s="6">
        <v>4.07</v>
      </c>
      <c r="G287" s="6">
        <v>60.920871</v>
      </c>
    </row>
    <row r="288" spans="1:7" ht="12.75">
      <c r="A288" s="10" t="s">
        <v>114</v>
      </c>
      <c r="B288" s="5" t="s">
        <v>375</v>
      </c>
      <c r="C288" s="10" t="s">
        <v>323</v>
      </c>
      <c r="D288" s="7">
        <v>116</v>
      </c>
      <c r="E288" s="6">
        <v>137.781741</v>
      </c>
      <c r="F288" s="6">
        <v>4.07</v>
      </c>
      <c r="G288" s="6">
        <v>141.851741</v>
      </c>
    </row>
    <row r="289" spans="1:7" ht="12.75">
      <c r="A289" s="10" t="s">
        <v>116</v>
      </c>
      <c r="B289" s="5" t="s">
        <v>376</v>
      </c>
      <c r="C289" s="10" t="s">
        <v>323</v>
      </c>
      <c r="D289" s="7">
        <v>116</v>
      </c>
      <c r="E289" s="6">
        <v>123.49351500000002</v>
      </c>
      <c r="F289" s="6">
        <v>4.07</v>
      </c>
      <c r="G289" s="6">
        <v>127.563515</v>
      </c>
    </row>
    <row r="290" spans="1:7" ht="12.75">
      <c r="A290" s="10" t="s">
        <v>118</v>
      </c>
      <c r="B290" s="5" t="s">
        <v>377</v>
      </c>
      <c r="C290" s="10" t="s">
        <v>323</v>
      </c>
      <c r="D290" s="7">
        <v>116</v>
      </c>
      <c r="E290" s="6">
        <v>47.934537999999996</v>
      </c>
      <c r="F290" s="6">
        <v>4.07</v>
      </c>
      <c r="G290" s="6">
        <v>52.004538</v>
      </c>
    </row>
    <row r="291" spans="1:7" ht="12.75">
      <c r="A291" s="10" t="s">
        <v>120</v>
      </c>
      <c r="B291" s="5" t="s">
        <v>378</v>
      </c>
      <c r="C291" s="10" t="s">
        <v>323</v>
      </c>
      <c r="D291" s="7">
        <v>116</v>
      </c>
      <c r="E291" s="6">
        <v>222.167573</v>
      </c>
      <c r="F291" s="6">
        <v>4.07</v>
      </c>
      <c r="G291" s="6">
        <v>226.23757300000003</v>
      </c>
    </row>
    <row r="292" spans="1:7" ht="12.75">
      <c r="A292" s="10" t="s">
        <v>122</v>
      </c>
      <c r="B292" s="5" t="s">
        <v>379</v>
      </c>
      <c r="C292" s="10" t="s">
        <v>323</v>
      </c>
      <c r="D292" s="7">
        <v>116</v>
      </c>
      <c r="E292" s="6">
        <v>188.414335</v>
      </c>
      <c r="F292" s="6">
        <v>4.07</v>
      </c>
      <c r="G292" s="6">
        <v>192.484335</v>
      </c>
    </row>
    <row r="293" spans="1:7" ht="12.75">
      <c r="A293" s="10" t="s">
        <v>124</v>
      </c>
      <c r="B293" s="5" t="s">
        <v>380</v>
      </c>
      <c r="C293" s="10" t="s">
        <v>323</v>
      </c>
      <c r="D293" s="7">
        <v>116</v>
      </c>
      <c r="E293" s="6">
        <v>134.678232</v>
      </c>
      <c r="F293" s="6">
        <v>4.07</v>
      </c>
      <c r="G293" s="6">
        <v>138.748232</v>
      </c>
    </row>
    <row r="294" spans="1:7" ht="12.75">
      <c r="A294" s="10" t="s">
        <v>126</v>
      </c>
      <c r="B294" s="5" t="s">
        <v>381</v>
      </c>
      <c r="C294" s="10" t="s">
        <v>323</v>
      </c>
      <c r="D294" s="7">
        <v>116</v>
      </c>
      <c r="E294" s="6">
        <v>95.283174</v>
      </c>
      <c r="F294" s="6">
        <v>4.07</v>
      </c>
      <c r="G294" s="6">
        <v>99.353174</v>
      </c>
    </row>
    <row r="295" spans="1:7" ht="12.75">
      <c r="A295" s="10" t="s">
        <v>128</v>
      </c>
      <c r="B295" s="5" t="s">
        <v>382</v>
      </c>
      <c r="C295" s="10" t="s">
        <v>323</v>
      </c>
      <c r="D295" s="7">
        <v>116</v>
      </c>
      <c r="E295" s="6">
        <v>56.009034</v>
      </c>
      <c r="F295" s="6">
        <v>4.07</v>
      </c>
      <c r="G295" s="6">
        <v>60.079034</v>
      </c>
    </row>
    <row r="296" spans="1:7" ht="12.75">
      <c r="A296" s="10" t="s">
        <v>130</v>
      </c>
      <c r="B296" s="5" t="s">
        <v>383</v>
      </c>
      <c r="C296" s="10" t="s">
        <v>323</v>
      </c>
      <c r="D296" s="7">
        <v>116</v>
      </c>
      <c r="E296" s="6">
        <v>150.336836</v>
      </c>
      <c r="F296" s="6">
        <v>4.07</v>
      </c>
      <c r="G296" s="6">
        <v>154.406836</v>
      </c>
    </row>
    <row r="297" spans="1:7" ht="12.75">
      <c r="A297" s="10" t="s">
        <v>132</v>
      </c>
      <c r="B297" s="5" t="s">
        <v>384</v>
      </c>
      <c r="C297" s="10" t="s">
        <v>323</v>
      </c>
      <c r="D297" s="7">
        <v>116</v>
      </c>
      <c r="E297" s="6">
        <v>136.293802</v>
      </c>
      <c r="F297" s="6">
        <v>4.07</v>
      </c>
      <c r="G297" s="6">
        <v>140.363802</v>
      </c>
    </row>
    <row r="298" spans="1:7" ht="12.75">
      <c r="A298" s="10" t="s">
        <v>134</v>
      </c>
      <c r="B298" s="5" t="s">
        <v>385</v>
      </c>
      <c r="C298" s="10" t="s">
        <v>323</v>
      </c>
      <c r="D298" s="7">
        <v>116</v>
      </c>
      <c r="E298" s="6">
        <v>131.447092</v>
      </c>
      <c r="F298" s="6">
        <v>4.07</v>
      </c>
      <c r="G298" s="6">
        <v>135.517092</v>
      </c>
    </row>
    <row r="299" spans="1:7" ht="12.75">
      <c r="A299" s="10" t="s">
        <v>136</v>
      </c>
      <c r="B299" s="5" t="s">
        <v>386</v>
      </c>
      <c r="C299" s="10" t="s">
        <v>323</v>
      </c>
      <c r="D299" s="7">
        <v>116</v>
      </c>
      <c r="E299" s="6">
        <v>163.97560400000003</v>
      </c>
      <c r="F299" s="6">
        <v>4.07</v>
      </c>
      <c r="G299" s="6">
        <v>168.045604</v>
      </c>
    </row>
    <row r="300" spans="1:7" ht="12.75">
      <c r="A300" s="10" t="s">
        <v>138</v>
      </c>
      <c r="B300" s="5" t="s">
        <v>387</v>
      </c>
      <c r="C300" s="10" t="s">
        <v>323</v>
      </c>
      <c r="D300" s="7">
        <v>116</v>
      </c>
      <c r="E300" s="6">
        <v>92.39341499999999</v>
      </c>
      <c r="F300" s="6">
        <v>4.07</v>
      </c>
      <c r="G300" s="6">
        <v>96.46341500000001</v>
      </c>
    </row>
    <row r="301" spans="1:7" ht="12.75">
      <c r="A301" s="10" t="s">
        <v>140</v>
      </c>
      <c r="B301" s="5" t="s">
        <v>388</v>
      </c>
      <c r="C301" s="10" t="s">
        <v>323</v>
      </c>
      <c r="D301" s="7">
        <v>116</v>
      </c>
      <c r="E301" s="6">
        <v>122.872143</v>
      </c>
      <c r="F301" s="6">
        <v>4.07</v>
      </c>
      <c r="G301" s="6">
        <v>126.942143</v>
      </c>
    </row>
    <row r="302" spans="1:7" ht="12.75">
      <c r="A302" s="10" t="s">
        <v>142</v>
      </c>
      <c r="B302" s="5" t="s">
        <v>389</v>
      </c>
      <c r="C302" s="10" t="s">
        <v>323</v>
      </c>
      <c r="D302" s="7">
        <v>116</v>
      </c>
      <c r="E302" s="6">
        <v>177.30443</v>
      </c>
      <c r="F302" s="6">
        <v>4.07</v>
      </c>
      <c r="G302" s="6">
        <v>181.37443</v>
      </c>
    </row>
    <row r="303" spans="1:7" ht="12.75">
      <c r="A303" s="10" t="s">
        <v>144</v>
      </c>
      <c r="B303" s="5" t="s">
        <v>390</v>
      </c>
      <c r="C303" s="10" t="s">
        <v>323</v>
      </c>
      <c r="D303" s="7">
        <v>116</v>
      </c>
      <c r="E303" s="6">
        <v>151.548141</v>
      </c>
      <c r="F303" s="6">
        <v>4.07</v>
      </c>
      <c r="G303" s="6">
        <v>155.61814099999998</v>
      </c>
    </row>
    <row r="304" spans="1:7" ht="12.75">
      <c r="A304" s="10" t="s">
        <v>146</v>
      </c>
      <c r="B304" s="5" t="s">
        <v>391</v>
      </c>
      <c r="C304" s="10" t="s">
        <v>323</v>
      </c>
      <c r="D304" s="7">
        <v>116</v>
      </c>
      <c r="E304" s="6">
        <v>55.359575</v>
      </c>
      <c r="F304" s="6">
        <v>4.07</v>
      </c>
      <c r="G304" s="6">
        <v>59.42957500000001</v>
      </c>
    </row>
    <row r="305" spans="1:7" ht="12.75">
      <c r="A305" s="10" t="s">
        <v>148</v>
      </c>
      <c r="B305" s="5" t="s">
        <v>392</v>
      </c>
      <c r="C305" s="10" t="s">
        <v>323</v>
      </c>
      <c r="D305" s="7">
        <v>116</v>
      </c>
      <c r="E305" s="6">
        <v>158.41468700000001</v>
      </c>
      <c r="F305" s="6">
        <v>4.07</v>
      </c>
      <c r="G305" s="6">
        <v>162.484687</v>
      </c>
    </row>
    <row r="306" spans="1:7" ht="12.75">
      <c r="A306" s="10" t="s">
        <v>150</v>
      </c>
      <c r="B306" s="5" t="s">
        <v>393</v>
      </c>
      <c r="C306" s="10" t="s">
        <v>323</v>
      </c>
      <c r="D306" s="7">
        <v>116</v>
      </c>
      <c r="E306" s="6">
        <v>68.688401</v>
      </c>
      <c r="F306" s="6">
        <v>4.07</v>
      </c>
      <c r="G306" s="6">
        <v>72.75840099999999</v>
      </c>
    </row>
    <row r="307" spans="1:7" ht="12.75">
      <c r="A307" s="10" t="s">
        <v>225</v>
      </c>
      <c r="B307" s="5" t="s">
        <v>394</v>
      </c>
      <c r="C307" s="10" t="s">
        <v>323</v>
      </c>
      <c r="D307" s="7">
        <v>116</v>
      </c>
      <c r="E307" s="6">
        <v>139.645862</v>
      </c>
      <c r="F307" s="6">
        <v>4.07</v>
      </c>
      <c r="G307" s="6">
        <v>143.71586200000002</v>
      </c>
    </row>
    <row r="308" spans="1:7" ht="12.75">
      <c r="A308" s="10" t="s">
        <v>227</v>
      </c>
      <c r="B308" s="5" t="s">
        <v>395</v>
      </c>
      <c r="C308" s="10" t="s">
        <v>323</v>
      </c>
      <c r="D308" s="7">
        <v>116</v>
      </c>
      <c r="E308" s="6">
        <v>186.096489</v>
      </c>
      <c r="F308" s="6">
        <v>4.07</v>
      </c>
      <c r="G308" s="6">
        <v>190.166489</v>
      </c>
    </row>
    <row r="309" spans="1:7" ht="12.75">
      <c r="A309" s="10" t="s">
        <v>229</v>
      </c>
      <c r="B309" s="5" t="s">
        <v>396</v>
      </c>
      <c r="C309" s="10" t="s">
        <v>323</v>
      </c>
      <c r="D309" s="7">
        <v>116</v>
      </c>
      <c r="E309" s="6">
        <v>92.921956</v>
      </c>
      <c r="F309" s="6">
        <v>4.07</v>
      </c>
      <c r="G309" s="6">
        <v>96.99195600000002</v>
      </c>
    </row>
    <row r="310" spans="1:7" ht="12.75">
      <c r="A310" s="10" t="s">
        <v>231</v>
      </c>
      <c r="B310" s="5" t="s">
        <v>397</v>
      </c>
      <c r="C310" s="10" t="s">
        <v>323</v>
      </c>
      <c r="D310" s="7">
        <v>116</v>
      </c>
      <c r="E310" s="6">
        <v>194.454331</v>
      </c>
      <c r="F310" s="6">
        <v>4.07</v>
      </c>
      <c r="G310" s="6">
        <v>198.524331</v>
      </c>
    </row>
    <row r="311" spans="1:7" ht="12.75">
      <c r="A311" s="10" t="s">
        <v>233</v>
      </c>
      <c r="B311" s="5" t="s">
        <v>398</v>
      </c>
      <c r="C311" s="10" t="s">
        <v>323</v>
      </c>
      <c r="D311" s="7">
        <v>253</v>
      </c>
      <c r="E311" s="6">
        <v>393.895724</v>
      </c>
      <c r="F311" s="6">
        <v>4.07</v>
      </c>
      <c r="G311" s="6">
        <v>397.9657240000001</v>
      </c>
    </row>
    <row r="312" spans="1:7" ht="12.75">
      <c r="A312" s="10" t="s">
        <v>235</v>
      </c>
      <c r="B312" s="5" t="s">
        <v>399</v>
      </c>
      <c r="C312" s="10" t="s">
        <v>323</v>
      </c>
      <c r="D312" s="7">
        <v>253</v>
      </c>
      <c r="E312" s="6">
        <v>478.643691</v>
      </c>
      <c r="F312" s="6">
        <v>4.07</v>
      </c>
      <c r="G312" s="6">
        <v>482.713691</v>
      </c>
    </row>
    <row r="313" spans="1:7" ht="12.75">
      <c r="A313" s="10" t="s">
        <v>237</v>
      </c>
      <c r="B313" s="5" t="s">
        <v>400</v>
      </c>
      <c r="C313" s="10" t="s">
        <v>323</v>
      </c>
      <c r="D313" s="7">
        <v>255</v>
      </c>
      <c r="E313" s="6">
        <v>369.415151</v>
      </c>
      <c r="F313" s="6">
        <v>4.07</v>
      </c>
      <c r="G313" s="6">
        <v>373.485151</v>
      </c>
    </row>
    <row r="314" spans="1:7" ht="12.75">
      <c r="A314" s="10" t="s">
        <v>239</v>
      </c>
      <c r="B314" s="5" t="s">
        <v>401</v>
      </c>
      <c r="C314" s="10" t="s">
        <v>323</v>
      </c>
      <c r="D314" s="7">
        <v>255</v>
      </c>
      <c r="E314" s="6">
        <v>318.462551</v>
      </c>
      <c r="F314" s="6">
        <v>4.07</v>
      </c>
      <c r="G314" s="6">
        <v>322.532551</v>
      </c>
    </row>
    <row r="315" spans="1:7" ht="12.75">
      <c r="A315" s="10" t="s">
        <v>7</v>
      </c>
      <c r="B315" s="5" t="s">
        <v>402</v>
      </c>
      <c r="C315" s="10" t="s">
        <v>403</v>
      </c>
      <c r="D315" s="7">
        <v>96</v>
      </c>
      <c r="E315" s="6">
        <v>139.47819099999998</v>
      </c>
      <c r="F315" s="6">
        <v>4.07</v>
      </c>
      <c r="G315" s="6">
        <v>143.548191</v>
      </c>
    </row>
    <row r="316" spans="1:7" ht="12.75">
      <c r="A316" s="10" t="s">
        <v>10</v>
      </c>
      <c r="B316" s="5" t="s">
        <v>404</v>
      </c>
      <c r="C316" s="10" t="s">
        <v>403</v>
      </c>
      <c r="D316" s="7">
        <v>96</v>
      </c>
      <c r="E316" s="6">
        <v>95.45166499999999</v>
      </c>
      <c r="F316" s="6">
        <v>4.07</v>
      </c>
      <c r="G316" s="6">
        <v>99.521665</v>
      </c>
    </row>
    <row r="317" spans="1:7" ht="12.75">
      <c r="A317" s="10" t="s">
        <v>12</v>
      </c>
      <c r="B317" s="5" t="s">
        <v>405</v>
      </c>
      <c r="C317" s="10" t="s">
        <v>403</v>
      </c>
      <c r="D317" s="7">
        <v>116</v>
      </c>
      <c r="E317" s="6">
        <v>105.225144</v>
      </c>
      <c r="F317" s="6">
        <v>4.07</v>
      </c>
      <c r="G317" s="6">
        <v>109.29514400000001</v>
      </c>
    </row>
    <row r="318" spans="1:7" ht="12.75">
      <c r="A318" s="10" t="s">
        <v>14</v>
      </c>
      <c r="B318" s="5" t="s">
        <v>406</v>
      </c>
      <c r="C318" s="10" t="s">
        <v>403</v>
      </c>
      <c r="D318" s="7">
        <v>116</v>
      </c>
      <c r="E318" s="6">
        <v>153.56797699999998</v>
      </c>
      <c r="F318" s="6">
        <v>4.07</v>
      </c>
      <c r="G318" s="6">
        <v>157.637977</v>
      </c>
    </row>
    <row r="319" spans="1:7" ht="12.75">
      <c r="A319" s="10" t="s">
        <v>16</v>
      </c>
      <c r="B319" s="5" t="s">
        <v>407</v>
      </c>
      <c r="C319" s="10" t="s">
        <v>403</v>
      </c>
      <c r="D319" s="7">
        <v>116</v>
      </c>
      <c r="E319" s="6">
        <v>228.37795</v>
      </c>
      <c r="F319" s="6">
        <v>4.07</v>
      </c>
      <c r="G319" s="6">
        <v>232.44795</v>
      </c>
    </row>
    <row r="320" spans="1:7" ht="12.75">
      <c r="A320" s="10" t="s">
        <v>18</v>
      </c>
      <c r="B320" s="5" t="s">
        <v>408</v>
      </c>
      <c r="C320" s="10" t="s">
        <v>403</v>
      </c>
      <c r="D320" s="7">
        <v>116</v>
      </c>
      <c r="E320" s="6">
        <v>157.917589</v>
      </c>
      <c r="F320" s="6">
        <v>4.07</v>
      </c>
      <c r="G320" s="6">
        <v>161.987589</v>
      </c>
    </row>
    <row r="321" spans="1:7" ht="12.75">
      <c r="A321" s="10" t="s">
        <v>20</v>
      </c>
      <c r="B321" s="5" t="s">
        <v>409</v>
      </c>
      <c r="C321" s="10" t="s">
        <v>403</v>
      </c>
      <c r="D321" s="7">
        <v>116</v>
      </c>
      <c r="E321" s="6">
        <v>137.163724</v>
      </c>
      <c r="F321" s="6">
        <v>4.07</v>
      </c>
      <c r="G321" s="6">
        <v>141.233724</v>
      </c>
    </row>
    <row r="322" spans="1:7" ht="12.75">
      <c r="A322" s="10" t="s">
        <v>22</v>
      </c>
      <c r="B322" s="5" t="s">
        <v>410</v>
      </c>
      <c r="C322" s="10" t="s">
        <v>403</v>
      </c>
      <c r="D322" s="7">
        <v>116</v>
      </c>
      <c r="E322" s="6">
        <v>142.507534</v>
      </c>
      <c r="F322" s="6">
        <v>4.07</v>
      </c>
      <c r="G322" s="6">
        <v>146.577534</v>
      </c>
    </row>
    <row r="323" spans="1:7" ht="12.75">
      <c r="A323" s="10" t="s">
        <v>24</v>
      </c>
      <c r="B323" s="5" t="s">
        <v>411</v>
      </c>
      <c r="C323" s="10" t="s">
        <v>403</v>
      </c>
      <c r="D323" s="7">
        <v>116</v>
      </c>
      <c r="E323" s="6">
        <v>132.683376</v>
      </c>
      <c r="F323" s="6">
        <v>4.07</v>
      </c>
      <c r="G323" s="6">
        <v>136.753376</v>
      </c>
    </row>
    <row r="324" spans="1:7" ht="12.75">
      <c r="A324" s="10" t="s">
        <v>26</v>
      </c>
      <c r="B324" s="5" t="s">
        <v>412</v>
      </c>
      <c r="C324" s="10" t="s">
        <v>403</v>
      </c>
      <c r="D324" s="7">
        <v>116</v>
      </c>
      <c r="E324" s="6">
        <v>192.462581</v>
      </c>
      <c r="F324" s="6">
        <v>4.07</v>
      </c>
      <c r="G324" s="6">
        <v>196.532581</v>
      </c>
    </row>
    <row r="325" spans="1:7" ht="12.75">
      <c r="A325" s="10" t="s">
        <v>28</v>
      </c>
      <c r="B325" s="5" t="s">
        <v>413</v>
      </c>
      <c r="C325" s="10" t="s">
        <v>403</v>
      </c>
      <c r="D325" s="7">
        <v>116</v>
      </c>
      <c r="E325" s="6">
        <v>144.993026</v>
      </c>
      <c r="F325" s="6">
        <v>4.07</v>
      </c>
      <c r="G325" s="6">
        <v>149.063026</v>
      </c>
    </row>
    <row r="326" spans="1:7" ht="12.75">
      <c r="A326" s="10" t="s">
        <v>30</v>
      </c>
      <c r="B326" s="5" t="s">
        <v>414</v>
      </c>
      <c r="C326" s="10" t="s">
        <v>403</v>
      </c>
      <c r="D326" s="7">
        <v>116</v>
      </c>
      <c r="E326" s="6">
        <v>83.72563199999999</v>
      </c>
      <c r="F326" s="6">
        <v>4.07</v>
      </c>
      <c r="G326" s="6">
        <v>87.79563200000001</v>
      </c>
    </row>
    <row r="327" spans="1:7" ht="12.75">
      <c r="A327" s="10" t="s">
        <v>32</v>
      </c>
      <c r="B327" s="5" t="s">
        <v>415</v>
      </c>
      <c r="C327" s="10" t="s">
        <v>403</v>
      </c>
      <c r="D327" s="7">
        <v>116</v>
      </c>
      <c r="E327" s="6">
        <v>84.844104</v>
      </c>
      <c r="F327" s="6">
        <v>4.07</v>
      </c>
      <c r="G327" s="6">
        <v>88.914104</v>
      </c>
    </row>
    <row r="328" spans="1:7" ht="12.75">
      <c r="A328" s="10" t="s">
        <v>34</v>
      </c>
      <c r="B328" s="5" t="s">
        <v>416</v>
      </c>
      <c r="C328" s="10" t="s">
        <v>403</v>
      </c>
      <c r="D328" s="7">
        <v>116</v>
      </c>
      <c r="E328" s="6">
        <v>130.325264</v>
      </c>
      <c r="F328" s="6">
        <v>4.07</v>
      </c>
      <c r="G328" s="6">
        <v>134.395264</v>
      </c>
    </row>
    <row r="329" spans="1:7" ht="12.75">
      <c r="A329" s="10" t="s">
        <v>36</v>
      </c>
      <c r="B329" s="5" t="s">
        <v>417</v>
      </c>
      <c r="C329" s="10" t="s">
        <v>403</v>
      </c>
      <c r="D329" s="7">
        <v>116</v>
      </c>
      <c r="E329" s="6">
        <v>135.42388</v>
      </c>
      <c r="F329" s="6">
        <v>4.07</v>
      </c>
      <c r="G329" s="6">
        <v>139.49388</v>
      </c>
    </row>
    <row r="330" spans="1:7" ht="12.75">
      <c r="A330" s="10" t="s">
        <v>38</v>
      </c>
      <c r="B330" s="5" t="s">
        <v>418</v>
      </c>
      <c r="C330" s="10" t="s">
        <v>403</v>
      </c>
      <c r="D330" s="7">
        <v>116</v>
      </c>
      <c r="E330" s="6">
        <v>111.3146</v>
      </c>
      <c r="F330" s="6">
        <v>4.07</v>
      </c>
      <c r="G330" s="6">
        <v>115.3846</v>
      </c>
    </row>
    <row r="331" spans="1:7" ht="12.75">
      <c r="A331" s="10" t="s">
        <v>40</v>
      </c>
      <c r="B331" s="5" t="s">
        <v>419</v>
      </c>
      <c r="C331" s="10" t="s">
        <v>403</v>
      </c>
      <c r="D331" s="7">
        <v>116</v>
      </c>
      <c r="E331" s="6">
        <v>78.655476</v>
      </c>
      <c r="F331" s="6">
        <v>4.07</v>
      </c>
      <c r="G331" s="6">
        <v>82.725476</v>
      </c>
    </row>
    <row r="332" spans="1:7" ht="12.75">
      <c r="A332" s="10" t="s">
        <v>42</v>
      </c>
      <c r="B332" s="5" t="s">
        <v>420</v>
      </c>
      <c r="C332" s="10" t="s">
        <v>403</v>
      </c>
      <c r="D332" s="7">
        <v>116</v>
      </c>
      <c r="E332" s="6">
        <v>118.77107900000001</v>
      </c>
      <c r="F332" s="6">
        <v>4.07</v>
      </c>
      <c r="G332" s="6">
        <v>122.84107900000001</v>
      </c>
    </row>
    <row r="333" spans="1:7" ht="12.75">
      <c r="A333" s="10" t="s">
        <v>44</v>
      </c>
      <c r="B333" s="5" t="s">
        <v>421</v>
      </c>
      <c r="C333" s="10" t="s">
        <v>403</v>
      </c>
      <c r="D333" s="7">
        <v>116</v>
      </c>
      <c r="E333" s="6">
        <v>162.764299</v>
      </c>
      <c r="F333" s="6">
        <v>4.07</v>
      </c>
      <c r="G333" s="6">
        <v>166.834299</v>
      </c>
    </row>
    <row r="334" spans="1:7" ht="12.75">
      <c r="A334" s="10" t="s">
        <v>46</v>
      </c>
      <c r="B334" s="5" t="s">
        <v>422</v>
      </c>
      <c r="C334" s="10" t="s">
        <v>403</v>
      </c>
      <c r="D334" s="7">
        <v>116</v>
      </c>
      <c r="E334" s="6">
        <v>74.280761</v>
      </c>
      <c r="F334" s="6">
        <v>4.07</v>
      </c>
      <c r="G334" s="6">
        <v>78.35076099999999</v>
      </c>
    </row>
    <row r="335" spans="1:7" ht="12.75">
      <c r="A335" s="10" t="s">
        <v>48</v>
      </c>
      <c r="B335" s="5" t="s">
        <v>423</v>
      </c>
      <c r="C335" s="10" t="s">
        <v>403</v>
      </c>
      <c r="D335" s="7">
        <v>116</v>
      </c>
      <c r="E335" s="6">
        <v>145.983868</v>
      </c>
      <c r="F335" s="6">
        <v>4.07</v>
      </c>
      <c r="G335" s="6">
        <v>150.053868</v>
      </c>
    </row>
    <row r="336" spans="1:7" ht="12.75">
      <c r="A336" s="10" t="s">
        <v>50</v>
      </c>
      <c r="B336" s="5" t="s">
        <v>424</v>
      </c>
      <c r="C336" s="10" t="s">
        <v>403</v>
      </c>
      <c r="D336" s="7">
        <v>116</v>
      </c>
      <c r="E336" s="6">
        <v>109.077658</v>
      </c>
      <c r="F336" s="6">
        <v>4.07</v>
      </c>
      <c r="G336" s="6">
        <v>113.147658</v>
      </c>
    </row>
    <row r="337" spans="1:7" ht="12.75">
      <c r="A337" s="10" t="s">
        <v>52</v>
      </c>
      <c r="B337" s="5" t="s">
        <v>425</v>
      </c>
      <c r="C337" s="10" t="s">
        <v>403</v>
      </c>
      <c r="D337" s="7">
        <v>116</v>
      </c>
      <c r="E337" s="6">
        <v>189.359071</v>
      </c>
      <c r="F337" s="6">
        <v>4.07</v>
      </c>
      <c r="G337" s="6">
        <v>193.42907100000002</v>
      </c>
    </row>
    <row r="338" spans="1:7" ht="12.75">
      <c r="A338" s="10" t="s">
        <v>54</v>
      </c>
      <c r="B338" s="5" t="s">
        <v>426</v>
      </c>
      <c r="C338" s="10" t="s">
        <v>403</v>
      </c>
      <c r="D338" s="7">
        <v>116</v>
      </c>
      <c r="E338" s="6">
        <v>157.669039</v>
      </c>
      <c r="F338" s="6">
        <v>4.07</v>
      </c>
      <c r="G338" s="6">
        <v>161.739039</v>
      </c>
    </row>
    <row r="339" spans="1:7" ht="12.75">
      <c r="A339" s="10" t="s">
        <v>56</v>
      </c>
      <c r="B339" s="5" t="s">
        <v>427</v>
      </c>
      <c r="C339" s="10" t="s">
        <v>403</v>
      </c>
      <c r="D339" s="7">
        <v>116</v>
      </c>
      <c r="E339" s="6">
        <v>107.210182</v>
      </c>
      <c r="F339" s="6">
        <v>4.07</v>
      </c>
      <c r="G339" s="6">
        <v>111.28018200000001</v>
      </c>
    </row>
    <row r="340" spans="1:7" ht="12.75">
      <c r="A340" s="10" t="s">
        <v>58</v>
      </c>
      <c r="B340" s="5" t="s">
        <v>428</v>
      </c>
      <c r="C340" s="10" t="s">
        <v>403</v>
      </c>
      <c r="D340" s="7">
        <v>116</v>
      </c>
      <c r="E340" s="6">
        <v>123.738709</v>
      </c>
      <c r="F340" s="6">
        <v>4.07</v>
      </c>
      <c r="G340" s="6">
        <v>127.80870900000001</v>
      </c>
    </row>
    <row r="341" spans="1:7" ht="12.75">
      <c r="A341" s="10" t="s">
        <v>60</v>
      </c>
      <c r="B341" s="5" t="s">
        <v>429</v>
      </c>
      <c r="C341" s="10" t="s">
        <v>403</v>
      </c>
      <c r="D341" s="7">
        <v>116</v>
      </c>
      <c r="E341" s="6">
        <v>137.909372</v>
      </c>
      <c r="F341" s="6">
        <v>4.07</v>
      </c>
      <c r="G341" s="6">
        <v>141.979372</v>
      </c>
    </row>
    <row r="342" spans="1:7" ht="12.75">
      <c r="A342" s="10" t="s">
        <v>62</v>
      </c>
      <c r="B342" s="5" t="s">
        <v>430</v>
      </c>
      <c r="C342" s="10" t="s">
        <v>403</v>
      </c>
      <c r="D342" s="7">
        <v>116</v>
      </c>
      <c r="E342" s="6">
        <v>129.707247</v>
      </c>
      <c r="F342" s="6">
        <v>4.07</v>
      </c>
      <c r="G342" s="6">
        <v>133.777247</v>
      </c>
    </row>
    <row r="343" spans="1:7" ht="12.75">
      <c r="A343" s="10" t="s">
        <v>64</v>
      </c>
      <c r="B343" s="5" t="s">
        <v>431</v>
      </c>
      <c r="C343" s="10" t="s">
        <v>403</v>
      </c>
      <c r="D343" s="7">
        <v>116</v>
      </c>
      <c r="E343" s="6">
        <v>111.932619</v>
      </c>
      <c r="F343" s="6">
        <v>4.07</v>
      </c>
      <c r="G343" s="6">
        <v>116.002619</v>
      </c>
    </row>
    <row r="344" spans="1:7" ht="12.75">
      <c r="A344" s="10" t="s">
        <v>66</v>
      </c>
      <c r="B344" s="5" t="s">
        <v>432</v>
      </c>
      <c r="C344" s="10" t="s">
        <v>403</v>
      </c>
      <c r="D344" s="7">
        <v>116</v>
      </c>
      <c r="E344" s="6">
        <v>176.807332</v>
      </c>
      <c r="F344" s="6">
        <v>4.07</v>
      </c>
      <c r="G344" s="6">
        <v>180.877332</v>
      </c>
    </row>
    <row r="345" spans="1:7" ht="12.75">
      <c r="A345" s="10" t="s">
        <v>68</v>
      </c>
      <c r="B345" s="5" t="s">
        <v>433</v>
      </c>
      <c r="C345" s="10" t="s">
        <v>403</v>
      </c>
      <c r="D345" s="7">
        <v>116</v>
      </c>
      <c r="E345" s="6">
        <v>158.041863</v>
      </c>
      <c r="F345" s="6">
        <v>4.07</v>
      </c>
      <c r="G345" s="6">
        <v>162.111863</v>
      </c>
    </row>
    <row r="346" spans="1:7" ht="12.75">
      <c r="A346" s="10" t="s">
        <v>70</v>
      </c>
      <c r="B346" s="5" t="s">
        <v>434</v>
      </c>
      <c r="C346" s="10" t="s">
        <v>403</v>
      </c>
      <c r="D346" s="7">
        <v>116</v>
      </c>
      <c r="E346" s="6">
        <v>97.644391</v>
      </c>
      <c r="F346" s="6">
        <v>4.07</v>
      </c>
      <c r="G346" s="6">
        <v>101.71439100000002</v>
      </c>
    </row>
    <row r="347" spans="1:7" ht="12.75">
      <c r="A347" s="10" t="s">
        <v>72</v>
      </c>
      <c r="B347" s="5" t="s">
        <v>435</v>
      </c>
      <c r="C347" s="10" t="s">
        <v>403</v>
      </c>
      <c r="D347" s="7">
        <v>116</v>
      </c>
      <c r="E347" s="6">
        <v>235.71350800000002</v>
      </c>
      <c r="F347" s="6">
        <v>4.07</v>
      </c>
      <c r="G347" s="6">
        <v>239.783508</v>
      </c>
    </row>
    <row r="348" spans="1:7" ht="12.75">
      <c r="A348" s="10" t="s">
        <v>74</v>
      </c>
      <c r="B348" s="5" t="s">
        <v>436</v>
      </c>
      <c r="C348" s="10" t="s">
        <v>403</v>
      </c>
      <c r="D348" s="7">
        <v>116</v>
      </c>
      <c r="E348" s="6">
        <v>135.917624</v>
      </c>
      <c r="F348" s="6">
        <v>4.07</v>
      </c>
      <c r="G348" s="6">
        <v>139.98762399999998</v>
      </c>
    </row>
    <row r="349" spans="1:7" ht="12.75">
      <c r="A349" s="10" t="s">
        <v>76</v>
      </c>
      <c r="B349" s="5" t="s">
        <v>437</v>
      </c>
      <c r="C349" s="10" t="s">
        <v>403</v>
      </c>
      <c r="D349" s="7">
        <v>116</v>
      </c>
      <c r="E349" s="6">
        <v>114.918564</v>
      </c>
      <c r="F349" s="6">
        <v>4.07</v>
      </c>
      <c r="G349" s="6">
        <v>118.98856400000001</v>
      </c>
    </row>
    <row r="350" spans="1:7" ht="12.75">
      <c r="A350" s="10" t="s">
        <v>78</v>
      </c>
      <c r="B350" s="5" t="s">
        <v>438</v>
      </c>
      <c r="C350" s="10" t="s">
        <v>403</v>
      </c>
      <c r="D350" s="7">
        <v>116</v>
      </c>
      <c r="E350" s="6">
        <v>74.90213399999999</v>
      </c>
      <c r="F350" s="6">
        <v>4.07</v>
      </c>
      <c r="G350" s="6">
        <v>78.972134</v>
      </c>
    </row>
    <row r="351" spans="1:7" ht="12.75">
      <c r="A351" s="10" t="s">
        <v>80</v>
      </c>
      <c r="B351" s="5" t="s">
        <v>439</v>
      </c>
      <c r="C351" s="10" t="s">
        <v>403</v>
      </c>
      <c r="D351" s="7">
        <v>116</v>
      </c>
      <c r="E351" s="6">
        <v>149.591188</v>
      </c>
      <c r="F351" s="6">
        <v>4.07</v>
      </c>
      <c r="G351" s="6">
        <v>153.66118799999998</v>
      </c>
    </row>
    <row r="352" spans="1:7" ht="12.75">
      <c r="A352" s="10" t="s">
        <v>82</v>
      </c>
      <c r="B352" s="5" t="s">
        <v>440</v>
      </c>
      <c r="C352" s="10" t="s">
        <v>403</v>
      </c>
      <c r="D352" s="7">
        <v>116</v>
      </c>
      <c r="E352" s="6">
        <v>189.47999000000002</v>
      </c>
      <c r="F352" s="6">
        <v>4.07</v>
      </c>
      <c r="G352" s="6">
        <v>193.54998999999998</v>
      </c>
    </row>
    <row r="353" spans="1:7" ht="12.75">
      <c r="A353" s="10" t="s">
        <v>84</v>
      </c>
      <c r="B353" s="5" t="s">
        <v>441</v>
      </c>
      <c r="C353" s="10" t="s">
        <v>403</v>
      </c>
      <c r="D353" s="7">
        <v>116</v>
      </c>
      <c r="E353" s="6">
        <v>143.75028</v>
      </c>
      <c r="F353" s="6">
        <v>4.07</v>
      </c>
      <c r="G353" s="6">
        <v>147.82028</v>
      </c>
    </row>
    <row r="354" spans="1:7" ht="12.75">
      <c r="A354" s="10" t="s">
        <v>86</v>
      </c>
      <c r="B354" s="5" t="s">
        <v>442</v>
      </c>
      <c r="C354" s="10" t="s">
        <v>403</v>
      </c>
      <c r="D354" s="7">
        <v>116</v>
      </c>
      <c r="E354" s="6">
        <v>143.00463200000002</v>
      </c>
      <c r="F354" s="6">
        <v>4.07</v>
      </c>
      <c r="G354" s="6">
        <v>147.074632</v>
      </c>
    </row>
    <row r="355" spans="1:7" ht="12.75">
      <c r="A355" s="10" t="s">
        <v>88</v>
      </c>
      <c r="B355" s="5" t="s">
        <v>443</v>
      </c>
      <c r="C355" s="10" t="s">
        <v>403</v>
      </c>
      <c r="D355" s="7">
        <v>116</v>
      </c>
      <c r="E355" s="6">
        <v>129.049586</v>
      </c>
      <c r="F355" s="6">
        <v>4.07</v>
      </c>
      <c r="G355" s="6">
        <v>133.119586</v>
      </c>
    </row>
    <row r="356" spans="1:7" ht="12.75">
      <c r="A356" s="10" t="s">
        <v>90</v>
      </c>
      <c r="B356" s="5" t="s">
        <v>444</v>
      </c>
      <c r="C356" s="10" t="s">
        <v>403</v>
      </c>
      <c r="D356" s="7">
        <v>116</v>
      </c>
      <c r="E356" s="6">
        <v>191.219835</v>
      </c>
      <c r="F356" s="6">
        <v>4.07</v>
      </c>
      <c r="G356" s="6">
        <v>195.28983499999998</v>
      </c>
    </row>
    <row r="357" spans="1:7" ht="12.75">
      <c r="A357" s="10" t="s">
        <v>92</v>
      </c>
      <c r="B357" s="5" t="s">
        <v>445</v>
      </c>
      <c r="C357" s="10" t="s">
        <v>403</v>
      </c>
      <c r="D357" s="7">
        <v>116</v>
      </c>
      <c r="E357" s="6">
        <v>146.484322</v>
      </c>
      <c r="F357" s="6">
        <v>4.07</v>
      </c>
      <c r="G357" s="6">
        <v>150.554322</v>
      </c>
    </row>
    <row r="358" spans="1:7" ht="12.75">
      <c r="A358" s="10" t="s">
        <v>94</v>
      </c>
      <c r="B358" s="5" t="s">
        <v>446</v>
      </c>
      <c r="C358" s="10" t="s">
        <v>403</v>
      </c>
      <c r="D358" s="7">
        <v>116</v>
      </c>
      <c r="E358" s="6">
        <v>152.915161</v>
      </c>
      <c r="F358" s="6">
        <v>4.07</v>
      </c>
      <c r="G358" s="6">
        <v>156.985161</v>
      </c>
    </row>
    <row r="359" spans="1:7" ht="12.75">
      <c r="A359" s="10" t="s">
        <v>96</v>
      </c>
      <c r="B359" s="5" t="s">
        <v>447</v>
      </c>
      <c r="C359" s="10" t="s">
        <v>403</v>
      </c>
      <c r="D359" s="7">
        <v>116</v>
      </c>
      <c r="E359" s="6">
        <v>137.877932</v>
      </c>
      <c r="F359" s="6">
        <v>4.07</v>
      </c>
      <c r="G359" s="6">
        <v>141.947932</v>
      </c>
    </row>
    <row r="360" spans="1:7" ht="12.75">
      <c r="A360" s="10" t="s">
        <v>98</v>
      </c>
      <c r="B360" s="5" t="s">
        <v>448</v>
      </c>
      <c r="C360" s="10" t="s">
        <v>403</v>
      </c>
      <c r="D360" s="7">
        <v>116</v>
      </c>
      <c r="E360" s="6">
        <v>118.39490000000002</v>
      </c>
      <c r="F360" s="6">
        <v>4.07</v>
      </c>
      <c r="G360" s="6">
        <v>122.4649</v>
      </c>
    </row>
    <row r="361" spans="1:7" ht="12.75">
      <c r="A361" s="10" t="s">
        <v>100</v>
      </c>
      <c r="B361" s="5" t="s">
        <v>449</v>
      </c>
      <c r="C361" s="10" t="s">
        <v>403</v>
      </c>
      <c r="D361" s="7">
        <v>116</v>
      </c>
      <c r="E361" s="6">
        <v>126.227557</v>
      </c>
      <c r="F361" s="6">
        <v>4.07</v>
      </c>
      <c r="G361" s="6">
        <v>130.29755699999998</v>
      </c>
    </row>
    <row r="362" spans="1:7" ht="12.75">
      <c r="A362" s="10" t="s">
        <v>102</v>
      </c>
      <c r="B362" s="5" t="s">
        <v>450</v>
      </c>
      <c r="C362" s="10" t="s">
        <v>403</v>
      </c>
      <c r="D362" s="7">
        <v>116</v>
      </c>
      <c r="E362" s="6">
        <v>149.715462</v>
      </c>
      <c r="F362" s="6">
        <v>4.07</v>
      </c>
      <c r="G362" s="6">
        <v>153.785462</v>
      </c>
    </row>
    <row r="363" spans="1:7" ht="12.75">
      <c r="A363" s="10" t="s">
        <v>104</v>
      </c>
      <c r="B363" s="5" t="s">
        <v>451</v>
      </c>
      <c r="C363" s="10" t="s">
        <v>403</v>
      </c>
      <c r="D363" s="7">
        <v>116</v>
      </c>
      <c r="E363" s="6">
        <v>48.431636999999995</v>
      </c>
      <c r="F363" s="6">
        <v>4.07</v>
      </c>
      <c r="G363" s="6">
        <v>52.501636999999995</v>
      </c>
    </row>
    <row r="364" spans="1:7" ht="12.75">
      <c r="A364" s="10" t="s">
        <v>106</v>
      </c>
      <c r="B364" s="5" t="s">
        <v>452</v>
      </c>
      <c r="C364" s="10" t="s">
        <v>403</v>
      </c>
      <c r="D364" s="7">
        <v>116</v>
      </c>
      <c r="E364" s="6">
        <v>123.98725800000001</v>
      </c>
      <c r="F364" s="6">
        <v>4.07</v>
      </c>
      <c r="G364" s="6">
        <v>128.057258</v>
      </c>
    </row>
    <row r="365" spans="1:7" ht="12.75">
      <c r="A365" s="10" t="s">
        <v>108</v>
      </c>
      <c r="B365" s="5" t="s">
        <v>453</v>
      </c>
      <c r="C365" s="10" t="s">
        <v>403</v>
      </c>
      <c r="D365" s="7">
        <v>116</v>
      </c>
      <c r="E365" s="6">
        <v>147.354245</v>
      </c>
      <c r="F365" s="6">
        <v>4.07</v>
      </c>
      <c r="G365" s="6">
        <v>151.42424499999998</v>
      </c>
    </row>
    <row r="366" spans="1:7" ht="12.75">
      <c r="A366" s="10" t="s">
        <v>110</v>
      </c>
      <c r="B366" s="5" t="s">
        <v>454</v>
      </c>
      <c r="C366" s="10" t="s">
        <v>403</v>
      </c>
      <c r="D366" s="7">
        <v>116</v>
      </c>
      <c r="E366" s="6">
        <v>128.340226</v>
      </c>
      <c r="F366" s="6">
        <v>4.07</v>
      </c>
      <c r="G366" s="6">
        <v>132.410226</v>
      </c>
    </row>
    <row r="367" spans="1:7" ht="12.75">
      <c r="A367" s="10" t="s">
        <v>112</v>
      </c>
      <c r="B367" s="5" t="s">
        <v>455</v>
      </c>
      <c r="C367" s="10" t="s">
        <v>403</v>
      </c>
      <c r="D367" s="7">
        <v>116</v>
      </c>
      <c r="E367" s="6">
        <v>170.78697099999997</v>
      </c>
      <c r="F367" s="6">
        <v>4.07</v>
      </c>
      <c r="G367" s="6">
        <v>174.856971</v>
      </c>
    </row>
    <row r="368" spans="1:7" ht="12.75">
      <c r="A368" s="10" t="s">
        <v>114</v>
      </c>
      <c r="B368" s="5" t="s">
        <v>456</v>
      </c>
      <c r="C368" s="10" t="s">
        <v>403</v>
      </c>
      <c r="D368" s="7">
        <v>116</v>
      </c>
      <c r="E368" s="6">
        <v>130.946638</v>
      </c>
      <c r="F368" s="6">
        <v>4.07</v>
      </c>
      <c r="G368" s="6">
        <v>135.016638</v>
      </c>
    </row>
    <row r="369" spans="1:7" ht="12.75">
      <c r="A369" s="10" t="s">
        <v>116</v>
      </c>
      <c r="B369" s="5" t="s">
        <v>457</v>
      </c>
      <c r="C369" s="10" t="s">
        <v>403</v>
      </c>
      <c r="D369" s="7">
        <v>116</v>
      </c>
      <c r="E369" s="6">
        <v>88.075245</v>
      </c>
      <c r="F369" s="6">
        <v>4.07</v>
      </c>
      <c r="G369" s="6">
        <v>92.145245</v>
      </c>
    </row>
    <row r="370" spans="1:7" ht="12.75">
      <c r="A370" s="10" t="s">
        <v>118</v>
      </c>
      <c r="B370" s="5" t="s">
        <v>458</v>
      </c>
      <c r="C370" s="10" t="s">
        <v>403</v>
      </c>
      <c r="D370" s="7">
        <v>116</v>
      </c>
      <c r="E370" s="6">
        <v>108.08346100000001</v>
      </c>
      <c r="F370" s="6">
        <v>4.07</v>
      </c>
      <c r="G370" s="6">
        <v>112.153461</v>
      </c>
    </row>
    <row r="371" spans="1:7" ht="12.75">
      <c r="A371" s="10" t="s">
        <v>120</v>
      </c>
      <c r="B371" s="5" t="s">
        <v>459</v>
      </c>
      <c r="C371" s="10" t="s">
        <v>403</v>
      </c>
      <c r="D371" s="7">
        <v>116</v>
      </c>
      <c r="E371" s="6">
        <v>124.70481900000001</v>
      </c>
      <c r="F371" s="6">
        <v>4.07</v>
      </c>
      <c r="G371" s="6">
        <v>128.774819</v>
      </c>
    </row>
    <row r="372" spans="1:7" ht="12.75">
      <c r="A372" s="10" t="s">
        <v>122</v>
      </c>
      <c r="B372" s="5" t="s">
        <v>460</v>
      </c>
      <c r="C372" s="10" t="s">
        <v>403</v>
      </c>
      <c r="D372" s="7">
        <v>116</v>
      </c>
      <c r="E372" s="6">
        <v>167.98047900000003</v>
      </c>
      <c r="F372" s="6">
        <v>4.07</v>
      </c>
      <c r="G372" s="6">
        <v>172.05047899999997</v>
      </c>
    </row>
    <row r="373" spans="1:7" ht="12.75">
      <c r="A373" s="10" t="s">
        <v>124</v>
      </c>
      <c r="B373" s="5" t="s">
        <v>461</v>
      </c>
      <c r="C373" s="10" t="s">
        <v>403</v>
      </c>
      <c r="D373" s="7">
        <v>116</v>
      </c>
      <c r="E373" s="6">
        <v>129.458697</v>
      </c>
      <c r="F373" s="6">
        <v>4.07</v>
      </c>
      <c r="G373" s="6">
        <v>133.528697</v>
      </c>
    </row>
    <row r="374" spans="1:7" ht="12.75">
      <c r="A374" s="10" t="s">
        <v>126</v>
      </c>
      <c r="B374" s="5" t="s">
        <v>462</v>
      </c>
      <c r="C374" s="10" t="s">
        <v>403</v>
      </c>
      <c r="D374" s="7">
        <v>116</v>
      </c>
      <c r="E374" s="6">
        <v>226.144362</v>
      </c>
      <c r="F374" s="6">
        <v>4.07</v>
      </c>
      <c r="G374" s="6">
        <v>230.214362</v>
      </c>
    </row>
    <row r="375" spans="1:7" ht="12.75">
      <c r="A375" s="10" t="s">
        <v>128</v>
      </c>
      <c r="B375" s="5" t="s">
        <v>463</v>
      </c>
      <c r="C375" s="10" t="s">
        <v>403</v>
      </c>
      <c r="D375" s="7">
        <v>116</v>
      </c>
      <c r="E375" s="6">
        <v>83.56991599999999</v>
      </c>
      <c r="F375" s="6">
        <v>4.07</v>
      </c>
      <c r="G375" s="6">
        <v>87.639916</v>
      </c>
    </row>
    <row r="376" spans="1:7" ht="12.75">
      <c r="A376" s="10" t="s">
        <v>130</v>
      </c>
      <c r="B376" s="5" t="s">
        <v>464</v>
      </c>
      <c r="C376" s="10" t="s">
        <v>403</v>
      </c>
      <c r="D376" s="7">
        <v>116</v>
      </c>
      <c r="E376" s="6">
        <v>140.239148</v>
      </c>
      <c r="F376" s="6">
        <v>4.07</v>
      </c>
      <c r="G376" s="6">
        <v>144.309148</v>
      </c>
    </row>
    <row r="377" spans="1:7" ht="12.75">
      <c r="A377" s="10" t="s">
        <v>132</v>
      </c>
      <c r="B377" s="5" t="s">
        <v>465</v>
      </c>
      <c r="C377" s="10" t="s">
        <v>403</v>
      </c>
      <c r="D377" s="7">
        <v>116</v>
      </c>
      <c r="E377" s="6">
        <v>48.680186000000006</v>
      </c>
      <c r="F377" s="6">
        <v>4.07</v>
      </c>
      <c r="G377" s="6">
        <v>52.75018600000001</v>
      </c>
    </row>
    <row r="378" spans="1:7" ht="12.75">
      <c r="A378" s="10" t="s">
        <v>134</v>
      </c>
      <c r="B378" s="5" t="s">
        <v>466</v>
      </c>
      <c r="C378" s="10" t="s">
        <v>403</v>
      </c>
      <c r="D378" s="7">
        <v>116</v>
      </c>
      <c r="E378" s="6">
        <v>47.437439999999995</v>
      </c>
      <c r="F378" s="6">
        <v>4.07</v>
      </c>
      <c r="G378" s="6">
        <v>51.507439999999995</v>
      </c>
    </row>
    <row r="379" spans="1:7" ht="12.75">
      <c r="A379" s="10" t="s">
        <v>136</v>
      </c>
      <c r="B379" s="5" t="s">
        <v>467</v>
      </c>
      <c r="C379" s="10" t="s">
        <v>403</v>
      </c>
      <c r="D379" s="7">
        <v>116</v>
      </c>
      <c r="E379" s="6">
        <v>194.57860499999998</v>
      </c>
      <c r="F379" s="6">
        <v>4.07</v>
      </c>
      <c r="G379" s="6">
        <v>198.648605</v>
      </c>
    </row>
    <row r="380" spans="1:7" ht="12.75">
      <c r="A380" s="10" t="s">
        <v>138</v>
      </c>
      <c r="B380" s="5" t="s">
        <v>468</v>
      </c>
      <c r="C380" s="10" t="s">
        <v>403</v>
      </c>
      <c r="D380" s="7">
        <v>116</v>
      </c>
      <c r="E380" s="6">
        <v>87.298154</v>
      </c>
      <c r="F380" s="6">
        <v>4.07</v>
      </c>
      <c r="G380" s="6">
        <v>91.36815399999999</v>
      </c>
    </row>
    <row r="381" spans="1:7" ht="12.75">
      <c r="A381" s="10" t="s">
        <v>140</v>
      </c>
      <c r="B381" s="5" t="s">
        <v>469</v>
      </c>
      <c r="C381" s="10" t="s">
        <v>403</v>
      </c>
      <c r="D381" s="7">
        <v>116</v>
      </c>
      <c r="E381" s="6">
        <v>213.468349</v>
      </c>
      <c r="F381" s="6">
        <v>4.07</v>
      </c>
      <c r="G381" s="6">
        <v>217.538349</v>
      </c>
    </row>
    <row r="382" spans="1:7" ht="12.75">
      <c r="A382" s="10" t="s">
        <v>142</v>
      </c>
      <c r="B382" s="5" t="s">
        <v>470</v>
      </c>
      <c r="C382" s="10" t="s">
        <v>403</v>
      </c>
      <c r="D382" s="7">
        <v>116</v>
      </c>
      <c r="E382" s="6">
        <v>147.727068</v>
      </c>
      <c r="F382" s="6">
        <v>4.07</v>
      </c>
      <c r="G382" s="6">
        <v>151.797068</v>
      </c>
    </row>
    <row r="383" spans="1:7" ht="12.75">
      <c r="A383" s="10" t="s">
        <v>144</v>
      </c>
      <c r="B383" s="5" t="s">
        <v>471</v>
      </c>
      <c r="C383" s="10" t="s">
        <v>403</v>
      </c>
      <c r="D383" s="7">
        <v>116</v>
      </c>
      <c r="E383" s="6">
        <v>112.115054</v>
      </c>
      <c r="F383" s="6">
        <v>4.07</v>
      </c>
      <c r="G383" s="6">
        <v>116.18505400000001</v>
      </c>
    </row>
    <row r="384" spans="1:7" ht="12.75">
      <c r="A384" s="10" t="s">
        <v>146</v>
      </c>
      <c r="B384" s="5" t="s">
        <v>472</v>
      </c>
      <c r="C384" s="10" t="s">
        <v>403</v>
      </c>
      <c r="D384" s="7">
        <v>116</v>
      </c>
      <c r="E384" s="6">
        <v>67.04138999999999</v>
      </c>
      <c r="F384" s="6">
        <v>4.07</v>
      </c>
      <c r="G384" s="6">
        <v>71.11139</v>
      </c>
    </row>
    <row r="385" spans="1:7" ht="12.75">
      <c r="A385" s="10" t="s">
        <v>148</v>
      </c>
      <c r="B385" s="5" t="s">
        <v>473</v>
      </c>
      <c r="C385" s="10" t="s">
        <v>403</v>
      </c>
      <c r="D385" s="7">
        <v>116</v>
      </c>
      <c r="E385" s="6">
        <v>264.669497</v>
      </c>
      <c r="F385" s="6">
        <v>4.07</v>
      </c>
      <c r="G385" s="6">
        <v>268.73949700000003</v>
      </c>
    </row>
    <row r="386" spans="1:7" ht="12.75">
      <c r="A386" s="10" t="s">
        <v>150</v>
      </c>
      <c r="B386" s="5" t="s">
        <v>474</v>
      </c>
      <c r="C386" s="10" t="s">
        <v>403</v>
      </c>
      <c r="D386" s="7">
        <v>116</v>
      </c>
      <c r="E386" s="6">
        <v>43.7092</v>
      </c>
      <c r="F386" s="6">
        <v>4.07</v>
      </c>
      <c r="G386" s="6">
        <v>47.7792</v>
      </c>
    </row>
    <row r="387" spans="1:7" ht="12.75">
      <c r="A387" s="10" t="s">
        <v>225</v>
      </c>
      <c r="B387" s="5" t="s">
        <v>475</v>
      </c>
      <c r="C387" s="10" t="s">
        <v>403</v>
      </c>
      <c r="D387" s="7">
        <v>116</v>
      </c>
      <c r="E387" s="6">
        <v>191.71693299999998</v>
      </c>
      <c r="F387" s="6">
        <v>4.07</v>
      </c>
      <c r="G387" s="6">
        <v>195.786933</v>
      </c>
    </row>
    <row r="388" spans="1:7" ht="12.75">
      <c r="A388" s="10" t="s">
        <v>227</v>
      </c>
      <c r="B388" s="5" t="s">
        <v>476</v>
      </c>
      <c r="C388" s="10" t="s">
        <v>403</v>
      </c>
      <c r="D388" s="7">
        <v>116</v>
      </c>
      <c r="E388" s="6">
        <v>173.572837</v>
      </c>
      <c r="F388" s="6">
        <v>4.07</v>
      </c>
      <c r="G388" s="6">
        <v>177.64283700000001</v>
      </c>
    </row>
    <row r="389" spans="1:7" ht="12.75">
      <c r="A389" s="10" t="s">
        <v>229</v>
      </c>
      <c r="B389" s="5" t="s">
        <v>477</v>
      </c>
      <c r="C389" s="10" t="s">
        <v>403</v>
      </c>
      <c r="D389" s="7">
        <v>116</v>
      </c>
      <c r="E389" s="6">
        <v>117.528332</v>
      </c>
      <c r="F389" s="6">
        <v>4.07</v>
      </c>
      <c r="G389" s="6">
        <v>121.598332</v>
      </c>
    </row>
    <row r="390" spans="1:7" ht="12.75">
      <c r="A390" s="10" t="s">
        <v>231</v>
      </c>
      <c r="B390" s="5" t="s">
        <v>478</v>
      </c>
      <c r="C390" s="10" t="s">
        <v>403</v>
      </c>
      <c r="D390" s="7">
        <v>116</v>
      </c>
      <c r="E390" s="6">
        <v>89.31799199999999</v>
      </c>
      <c r="F390" s="6">
        <v>4.07</v>
      </c>
      <c r="G390" s="6">
        <v>93.387992</v>
      </c>
    </row>
    <row r="391" spans="1:7" ht="12.75">
      <c r="A391" s="10" t="s">
        <v>233</v>
      </c>
      <c r="B391" s="5" t="s">
        <v>479</v>
      </c>
      <c r="C391" s="10" t="s">
        <v>403</v>
      </c>
      <c r="D391" s="7">
        <v>253</v>
      </c>
      <c r="E391" s="6">
        <v>201.76714</v>
      </c>
      <c r="F391" s="6">
        <v>4.07</v>
      </c>
      <c r="G391" s="6">
        <v>205.83714</v>
      </c>
    </row>
    <row r="392" spans="1:7" ht="12.75">
      <c r="A392" s="10" t="s">
        <v>235</v>
      </c>
      <c r="B392" s="5" t="s">
        <v>480</v>
      </c>
      <c r="C392" s="10" t="s">
        <v>403</v>
      </c>
      <c r="D392" s="7">
        <v>253</v>
      </c>
      <c r="E392" s="6">
        <v>313.61431</v>
      </c>
      <c r="F392" s="6">
        <v>4.07</v>
      </c>
      <c r="G392" s="6">
        <v>317.68431</v>
      </c>
    </row>
    <row r="393" spans="1:7" ht="12.75">
      <c r="A393" s="10" t="s">
        <v>237</v>
      </c>
      <c r="B393" s="5" t="s">
        <v>481</v>
      </c>
      <c r="C393" s="10" t="s">
        <v>403</v>
      </c>
      <c r="D393" s="7">
        <v>255</v>
      </c>
      <c r="E393" s="6">
        <v>289.133739</v>
      </c>
      <c r="F393" s="6">
        <v>4.07</v>
      </c>
      <c r="G393" s="6">
        <v>293.203739</v>
      </c>
    </row>
    <row r="394" spans="1:7" ht="12.75">
      <c r="A394" s="10" t="s">
        <v>239</v>
      </c>
      <c r="B394" s="5" t="s">
        <v>482</v>
      </c>
      <c r="C394" s="10" t="s">
        <v>403</v>
      </c>
      <c r="D394" s="7">
        <v>255</v>
      </c>
      <c r="E394" s="6">
        <v>446.216874</v>
      </c>
      <c r="F394" s="6">
        <v>4.07</v>
      </c>
      <c r="G394" s="6">
        <v>450.286874</v>
      </c>
    </row>
    <row r="395" spans="1:7" ht="12.75">
      <c r="A395" s="10" t="s">
        <v>7</v>
      </c>
      <c r="B395" s="5" t="s">
        <v>483</v>
      </c>
      <c r="C395" s="10" t="s">
        <v>484</v>
      </c>
      <c r="D395" s="7">
        <v>116</v>
      </c>
      <c r="E395" s="6">
        <v>117.90115700000001</v>
      </c>
      <c r="F395" s="6">
        <v>4.07</v>
      </c>
      <c r="G395" s="6">
        <v>121.971157</v>
      </c>
    </row>
    <row r="396" spans="1:7" ht="12.75">
      <c r="A396" s="10" t="s">
        <v>10</v>
      </c>
      <c r="B396" s="5" t="s">
        <v>485</v>
      </c>
      <c r="C396" s="10" t="s">
        <v>484</v>
      </c>
      <c r="D396" s="7">
        <v>54</v>
      </c>
      <c r="E396" s="6">
        <v>49.129821</v>
      </c>
      <c r="F396" s="6">
        <v>4.07</v>
      </c>
      <c r="G396" s="6">
        <v>53.199821</v>
      </c>
    </row>
    <row r="397" spans="1:7" ht="12.75">
      <c r="A397" s="10" t="s">
        <v>14</v>
      </c>
      <c r="B397" s="5" t="s">
        <v>486</v>
      </c>
      <c r="C397" s="10" t="s">
        <v>487</v>
      </c>
      <c r="D397" s="7">
        <v>116</v>
      </c>
      <c r="E397" s="6">
        <v>264.54522399999996</v>
      </c>
      <c r="F397" s="6">
        <v>4.07</v>
      </c>
      <c r="G397" s="6">
        <v>268.615224</v>
      </c>
    </row>
    <row r="398" spans="1:7" ht="12.75">
      <c r="A398" s="10" t="s">
        <v>16</v>
      </c>
      <c r="B398" s="5" t="s">
        <v>488</v>
      </c>
      <c r="C398" s="10" t="s">
        <v>484</v>
      </c>
      <c r="D398" s="7">
        <v>116</v>
      </c>
      <c r="E398" s="6">
        <v>120.759473</v>
      </c>
      <c r="F398" s="6">
        <v>4.07</v>
      </c>
      <c r="G398" s="6">
        <v>124.82947300000001</v>
      </c>
    </row>
    <row r="399" spans="1:7" ht="12.75">
      <c r="A399" s="10" t="s">
        <v>18</v>
      </c>
      <c r="B399" s="5" t="s">
        <v>489</v>
      </c>
      <c r="C399" s="10" t="s">
        <v>484</v>
      </c>
      <c r="D399" s="7">
        <v>116</v>
      </c>
      <c r="E399" s="6">
        <v>181.281219</v>
      </c>
      <c r="F399" s="6">
        <v>4.07</v>
      </c>
      <c r="G399" s="6">
        <v>185.35121900000001</v>
      </c>
    </row>
    <row r="400" spans="1:7" ht="12.75">
      <c r="A400" s="10" t="s">
        <v>20</v>
      </c>
      <c r="B400" s="5" t="s">
        <v>490</v>
      </c>
      <c r="C400" s="10" t="s">
        <v>487</v>
      </c>
      <c r="D400" s="7">
        <v>116</v>
      </c>
      <c r="E400" s="6">
        <v>99.881335</v>
      </c>
      <c r="F400" s="6">
        <v>4.07</v>
      </c>
      <c r="G400" s="6">
        <v>103.951335</v>
      </c>
    </row>
    <row r="401" spans="1:7" ht="12.75">
      <c r="A401" s="10" t="s">
        <v>22</v>
      </c>
      <c r="B401" s="5" t="s">
        <v>491</v>
      </c>
      <c r="C401" s="10" t="s">
        <v>487</v>
      </c>
      <c r="D401" s="7">
        <v>116</v>
      </c>
      <c r="E401" s="6">
        <v>171.0907</v>
      </c>
      <c r="F401" s="6">
        <v>4.07</v>
      </c>
      <c r="G401" s="6">
        <v>175.16070000000005</v>
      </c>
    </row>
    <row r="402" spans="1:7" ht="12.75">
      <c r="A402" s="10" t="s">
        <v>24</v>
      </c>
      <c r="B402" s="5" t="s">
        <v>492</v>
      </c>
      <c r="C402" s="10" t="s">
        <v>484</v>
      </c>
      <c r="D402" s="7">
        <v>116</v>
      </c>
      <c r="E402" s="6">
        <v>174.694664</v>
      </c>
      <c r="F402" s="6">
        <v>4.07</v>
      </c>
      <c r="G402" s="6">
        <v>178.76466399999998</v>
      </c>
    </row>
    <row r="403" spans="1:7" ht="12.75">
      <c r="A403" s="10" t="s">
        <v>26</v>
      </c>
      <c r="B403" s="5" t="s">
        <v>493</v>
      </c>
      <c r="C403" s="10" t="s">
        <v>484</v>
      </c>
      <c r="D403" s="7">
        <v>116</v>
      </c>
      <c r="E403" s="6">
        <v>193.460134</v>
      </c>
      <c r="F403" s="6">
        <v>4.07</v>
      </c>
      <c r="G403" s="6">
        <v>197.53013399999998</v>
      </c>
    </row>
    <row r="404" spans="1:7" ht="12.75">
      <c r="A404" s="10" t="s">
        <v>28</v>
      </c>
      <c r="B404" s="5" t="s">
        <v>494</v>
      </c>
      <c r="C404" s="10" t="s">
        <v>487</v>
      </c>
      <c r="D404" s="7">
        <v>116</v>
      </c>
      <c r="E404" s="6">
        <v>68.936951</v>
      </c>
      <c r="F404" s="6">
        <v>4.07</v>
      </c>
      <c r="G404" s="6">
        <v>73.006951</v>
      </c>
    </row>
    <row r="405" spans="1:7" ht="12.75">
      <c r="A405" s="10" t="s">
        <v>30</v>
      </c>
      <c r="B405" s="5" t="s">
        <v>495</v>
      </c>
      <c r="C405" s="10" t="s">
        <v>487</v>
      </c>
      <c r="D405" s="7">
        <v>116</v>
      </c>
      <c r="E405" s="6">
        <v>265.78797099999997</v>
      </c>
      <c r="F405" s="6">
        <v>4.07</v>
      </c>
      <c r="G405" s="6">
        <v>269.857971</v>
      </c>
    </row>
    <row r="406" spans="1:7" ht="12.75">
      <c r="A406" s="10" t="s">
        <v>32</v>
      </c>
      <c r="B406" s="5" t="s">
        <v>496</v>
      </c>
      <c r="C406" s="10" t="s">
        <v>484</v>
      </c>
      <c r="D406" s="7">
        <v>116</v>
      </c>
      <c r="E406" s="6">
        <v>160.527356</v>
      </c>
      <c r="F406" s="6">
        <v>4.07</v>
      </c>
      <c r="G406" s="6">
        <v>164.597356</v>
      </c>
    </row>
    <row r="407" spans="1:7" ht="12.75">
      <c r="A407" s="10" t="s">
        <v>34</v>
      </c>
      <c r="B407" s="5" t="s">
        <v>497</v>
      </c>
      <c r="C407" s="10" t="s">
        <v>484</v>
      </c>
      <c r="D407" s="7">
        <v>116</v>
      </c>
      <c r="E407" s="6">
        <v>165.49834199999998</v>
      </c>
      <c r="F407" s="6">
        <v>4.07</v>
      </c>
      <c r="G407" s="6">
        <v>169.568342</v>
      </c>
    </row>
    <row r="408" spans="1:7" ht="12.75">
      <c r="A408" s="10" t="s">
        <v>36</v>
      </c>
      <c r="B408" s="5" t="s">
        <v>498</v>
      </c>
      <c r="C408" s="10" t="s">
        <v>487</v>
      </c>
      <c r="D408" s="7">
        <v>116</v>
      </c>
      <c r="E408" s="6">
        <v>214.711095</v>
      </c>
      <c r="F408" s="6">
        <v>4.07</v>
      </c>
      <c r="G408" s="6">
        <v>218.781095</v>
      </c>
    </row>
    <row r="409" spans="1:7" ht="12.75">
      <c r="A409" s="10" t="s">
        <v>38</v>
      </c>
      <c r="B409" s="5" t="s">
        <v>499</v>
      </c>
      <c r="C409" s="10" t="s">
        <v>487</v>
      </c>
      <c r="D409" s="7">
        <v>116</v>
      </c>
      <c r="E409" s="6">
        <v>143.377456</v>
      </c>
      <c r="F409" s="6">
        <v>4.07</v>
      </c>
      <c r="G409" s="6">
        <v>147.447456</v>
      </c>
    </row>
    <row r="410" spans="1:7" ht="12.75">
      <c r="A410" s="10" t="s">
        <v>40</v>
      </c>
      <c r="B410" s="5" t="s">
        <v>500</v>
      </c>
      <c r="C410" s="10" t="s">
        <v>484</v>
      </c>
      <c r="D410" s="7">
        <v>116</v>
      </c>
      <c r="E410" s="6">
        <v>154.68644799999998</v>
      </c>
      <c r="F410" s="6">
        <v>4.07</v>
      </c>
      <c r="G410" s="6">
        <v>158.756448</v>
      </c>
    </row>
    <row r="411" spans="1:7" ht="12.75">
      <c r="A411" s="10" t="s">
        <v>42</v>
      </c>
      <c r="B411" s="5" t="s">
        <v>501</v>
      </c>
      <c r="C411" s="10" t="s">
        <v>484</v>
      </c>
      <c r="D411" s="7">
        <v>116</v>
      </c>
      <c r="E411" s="6">
        <v>139.027845</v>
      </c>
      <c r="F411" s="6">
        <v>4.07</v>
      </c>
      <c r="G411" s="6">
        <v>143.097845</v>
      </c>
    </row>
    <row r="412" spans="1:7" ht="12.75">
      <c r="A412" s="10" t="s">
        <v>44</v>
      </c>
      <c r="B412" s="5" t="s">
        <v>502</v>
      </c>
      <c r="C412" s="10" t="s">
        <v>487</v>
      </c>
      <c r="D412" s="7">
        <v>116</v>
      </c>
      <c r="E412" s="6">
        <v>139.773492</v>
      </c>
      <c r="F412" s="6">
        <v>4.07</v>
      </c>
      <c r="G412" s="6">
        <v>143.843492</v>
      </c>
    </row>
    <row r="413" spans="1:7" ht="12.75">
      <c r="A413" s="10" t="s">
        <v>46</v>
      </c>
      <c r="B413" s="5" t="s">
        <v>503</v>
      </c>
      <c r="C413" s="10" t="s">
        <v>487</v>
      </c>
      <c r="D413" s="7">
        <v>116</v>
      </c>
      <c r="E413" s="6">
        <v>84.844104</v>
      </c>
      <c r="F413" s="6">
        <v>4.07</v>
      </c>
      <c r="G413" s="6">
        <v>88.914104</v>
      </c>
    </row>
    <row r="414" spans="1:7" ht="12.75">
      <c r="A414" s="10" t="s">
        <v>48</v>
      </c>
      <c r="B414" s="5" t="s">
        <v>504</v>
      </c>
      <c r="C414" s="10" t="s">
        <v>484</v>
      </c>
      <c r="D414" s="7">
        <v>116</v>
      </c>
      <c r="E414" s="6">
        <v>106.592165</v>
      </c>
      <c r="F414" s="6">
        <v>4.07</v>
      </c>
      <c r="G414" s="6">
        <v>110.662165</v>
      </c>
    </row>
    <row r="415" spans="1:7" ht="12.75">
      <c r="A415" s="10" t="s">
        <v>50</v>
      </c>
      <c r="B415" s="5" t="s">
        <v>505</v>
      </c>
      <c r="C415" s="10" t="s">
        <v>484</v>
      </c>
      <c r="D415" s="7">
        <v>116</v>
      </c>
      <c r="E415" s="6">
        <v>165.001243</v>
      </c>
      <c r="F415" s="6">
        <v>4.07</v>
      </c>
      <c r="G415" s="6">
        <v>169.071243</v>
      </c>
    </row>
    <row r="416" spans="1:7" ht="12.75">
      <c r="A416" s="10" t="s">
        <v>52</v>
      </c>
      <c r="B416" s="5" t="s">
        <v>506</v>
      </c>
      <c r="C416" s="10" t="s">
        <v>487</v>
      </c>
      <c r="D416" s="7">
        <v>116</v>
      </c>
      <c r="E416" s="6">
        <v>158.66323599999998</v>
      </c>
      <c r="F416" s="6">
        <v>4.07</v>
      </c>
      <c r="G416" s="6">
        <v>162.733236</v>
      </c>
    </row>
    <row r="417" spans="1:7" ht="12.75">
      <c r="A417" s="10" t="s">
        <v>54</v>
      </c>
      <c r="B417" s="5" t="s">
        <v>507</v>
      </c>
      <c r="C417" s="10" t="s">
        <v>487</v>
      </c>
      <c r="D417" s="7">
        <v>116</v>
      </c>
      <c r="E417" s="6">
        <v>107.21353800000001</v>
      </c>
      <c r="F417" s="6">
        <v>4.07</v>
      </c>
      <c r="G417" s="6">
        <v>111.283538</v>
      </c>
    </row>
    <row r="418" spans="1:7" ht="12.75">
      <c r="A418" s="10" t="s">
        <v>56</v>
      </c>
      <c r="B418" s="5" t="s">
        <v>508</v>
      </c>
      <c r="C418" s="10" t="s">
        <v>484</v>
      </c>
      <c r="D418" s="7">
        <v>116</v>
      </c>
      <c r="E418" s="6">
        <v>164.50414400000003</v>
      </c>
      <c r="F418" s="6">
        <v>4.07</v>
      </c>
      <c r="G418" s="6">
        <v>168.574144</v>
      </c>
    </row>
    <row r="419" spans="1:7" ht="12.75">
      <c r="A419" s="10" t="s">
        <v>58</v>
      </c>
      <c r="B419" s="5" t="s">
        <v>509</v>
      </c>
      <c r="C419" s="10" t="s">
        <v>484</v>
      </c>
      <c r="D419" s="7">
        <v>116</v>
      </c>
      <c r="E419" s="6">
        <v>85.46547699999999</v>
      </c>
      <c r="F419" s="6">
        <v>4.07</v>
      </c>
      <c r="G419" s="6">
        <v>89.535477</v>
      </c>
    </row>
    <row r="420" spans="1:7" ht="12.75">
      <c r="A420" s="10" t="s">
        <v>60</v>
      </c>
      <c r="B420" s="5" t="s">
        <v>510</v>
      </c>
      <c r="C420" s="10" t="s">
        <v>487</v>
      </c>
      <c r="D420" s="7">
        <v>116</v>
      </c>
      <c r="E420" s="6">
        <v>185.879381</v>
      </c>
      <c r="F420" s="6">
        <v>4.07</v>
      </c>
      <c r="G420" s="6">
        <v>189.94938100000005</v>
      </c>
    </row>
    <row r="421" spans="1:7" ht="12.75">
      <c r="A421" s="10" t="s">
        <v>62</v>
      </c>
      <c r="B421" s="5" t="s">
        <v>511</v>
      </c>
      <c r="C421" s="10" t="s">
        <v>487</v>
      </c>
      <c r="D421" s="7">
        <v>116</v>
      </c>
      <c r="E421" s="6">
        <v>173.20336900000004</v>
      </c>
      <c r="F421" s="6">
        <v>4.07</v>
      </c>
      <c r="G421" s="6">
        <v>177.27336900000003</v>
      </c>
    </row>
    <row r="422" spans="1:7" ht="12.75">
      <c r="A422" s="10" t="s">
        <v>64</v>
      </c>
      <c r="B422" s="5" t="s">
        <v>512</v>
      </c>
      <c r="C422" s="10" t="s">
        <v>484</v>
      </c>
      <c r="D422" s="7">
        <v>116</v>
      </c>
      <c r="E422" s="6">
        <v>128.091676</v>
      </c>
      <c r="F422" s="6">
        <v>4.07</v>
      </c>
      <c r="G422" s="6">
        <v>132.161676</v>
      </c>
    </row>
    <row r="423" spans="1:7" ht="12.75">
      <c r="A423" s="10" t="s">
        <v>66</v>
      </c>
      <c r="B423" s="5" t="s">
        <v>513</v>
      </c>
      <c r="C423" s="10" t="s">
        <v>484</v>
      </c>
      <c r="D423" s="7">
        <v>116</v>
      </c>
      <c r="E423" s="6">
        <v>119.39245199999999</v>
      </c>
      <c r="F423" s="6">
        <v>4.07</v>
      </c>
      <c r="G423" s="6">
        <v>123.462452</v>
      </c>
    </row>
    <row r="424" spans="1:7" ht="12.75">
      <c r="A424" s="10" t="s">
        <v>68</v>
      </c>
      <c r="B424" s="5" t="s">
        <v>514</v>
      </c>
      <c r="C424" s="10" t="s">
        <v>487</v>
      </c>
      <c r="D424" s="7">
        <v>116</v>
      </c>
      <c r="E424" s="6">
        <v>131.074268</v>
      </c>
      <c r="F424" s="6">
        <v>4.07</v>
      </c>
      <c r="G424" s="6">
        <v>135.144268</v>
      </c>
    </row>
    <row r="425" spans="1:7" ht="12.75">
      <c r="A425" s="10" t="s">
        <v>70</v>
      </c>
      <c r="B425" s="5" t="s">
        <v>515</v>
      </c>
      <c r="C425" s="10" t="s">
        <v>487</v>
      </c>
      <c r="D425" s="7">
        <v>116</v>
      </c>
      <c r="E425" s="6">
        <v>133.435486</v>
      </c>
      <c r="F425" s="6">
        <v>4.07</v>
      </c>
      <c r="G425" s="6">
        <v>137.505486</v>
      </c>
    </row>
    <row r="426" spans="1:7" ht="12.75">
      <c r="A426" s="10" t="s">
        <v>72</v>
      </c>
      <c r="B426" s="5" t="s">
        <v>516</v>
      </c>
      <c r="C426" s="10" t="s">
        <v>484</v>
      </c>
      <c r="D426" s="7">
        <v>116</v>
      </c>
      <c r="E426" s="6">
        <v>246.525401</v>
      </c>
      <c r="F426" s="6">
        <v>4.07</v>
      </c>
      <c r="G426" s="6">
        <v>250.59540099999998</v>
      </c>
    </row>
    <row r="427" spans="1:7" ht="12.75">
      <c r="A427" s="10" t="s">
        <v>74</v>
      </c>
      <c r="B427" s="5" t="s">
        <v>234</v>
      </c>
      <c r="C427" s="10" t="s">
        <v>484</v>
      </c>
      <c r="D427" s="7">
        <v>116</v>
      </c>
      <c r="E427" s="6">
        <v>189.85616900000002</v>
      </c>
      <c r="F427" s="6">
        <v>4.07</v>
      </c>
      <c r="G427" s="6">
        <v>193.92616900000002</v>
      </c>
    </row>
    <row r="428" spans="1:7" ht="12.75">
      <c r="A428" s="10" t="s">
        <v>76</v>
      </c>
      <c r="B428" s="5" t="s">
        <v>517</v>
      </c>
      <c r="C428" s="10" t="s">
        <v>487</v>
      </c>
      <c r="D428" s="7">
        <v>116</v>
      </c>
      <c r="E428" s="6">
        <v>154.437899</v>
      </c>
      <c r="F428" s="6">
        <v>4.07</v>
      </c>
      <c r="G428" s="6">
        <v>158.507899</v>
      </c>
    </row>
    <row r="429" spans="1:7" ht="12.75">
      <c r="A429" s="10" t="s">
        <v>78</v>
      </c>
      <c r="B429" s="5" t="s">
        <v>518</v>
      </c>
      <c r="C429" s="10" t="s">
        <v>487</v>
      </c>
      <c r="D429" s="7">
        <v>116</v>
      </c>
      <c r="E429" s="6">
        <v>127.594578</v>
      </c>
      <c r="F429" s="6">
        <v>4.07</v>
      </c>
      <c r="G429" s="6">
        <v>131.664578</v>
      </c>
    </row>
    <row r="430" spans="1:7" ht="12.75">
      <c r="A430" s="10" t="s">
        <v>7</v>
      </c>
      <c r="B430" s="5" t="s">
        <v>519</v>
      </c>
      <c r="C430" s="10" t="s">
        <v>520</v>
      </c>
      <c r="D430" s="7">
        <v>116</v>
      </c>
      <c r="E430" s="6">
        <v>102.491102</v>
      </c>
      <c r="F430" s="6">
        <v>4.07</v>
      </c>
      <c r="G430" s="6">
        <v>106.561102</v>
      </c>
    </row>
    <row r="431" spans="1:7" ht="12.75">
      <c r="A431" s="10" t="s">
        <v>10</v>
      </c>
      <c r="B431" s="5" t="s">
        <v>521</v>
      </c>
      <c r="C431" s="10" t="s">
        <v>520</v>
      </c>
      <c r="D431" s="7">
        <v>54</v>
      </c>
      <c r="E431" s="6">
        <v>73.984746</v>
      </c>
      <c r="F431" s="6">
        <v>4.07</v>
      </c>
      <c r="G431" s="6">
        <v>78.054746</v>
      </c>
    </row>
    <row r="432" spans="1:7" ht="12.75">
      <c r="A432" s="10" t="s">
        <v>12</v>
      </c>
      <c r="B432" s="5" t="s">
        <v>522</v>
      </c>
      <c r="C432" s="10" t="s">
        <v>523</v>
      </c>
      <c r="D432" s="7">
        <v>56</v>
      </c>
      <c r="E432" s="6">
        <v>27.88039</v>
      </c>
      <c r="F432" s="6">
        <v>4.07</v>
      </c>
      <c r="G432" s="6">
        <v>31.95039</v>
      </c>
    </row>
    <row r="433" spans="1:7" ht="12.75">
      <c r="A433" s="10" t="s">
        <v>14</v>
      </c>
      <c r="B433" s="5" t="s">
        <v>524</v>
      </c>
      <c r="C433" s="10" t="s">
        <v>523</v>
      </c>
      <c r="D433" s="7">
        <v>116</v>
      </c>
      <c r="E433" s="6">
        <v>126.351831</v>
      </c>
      <c r="F433" s="6">
        <v>4.07</v>
      </c>
      <c r="G433" s="6">
        <v>130.421831</v>
      </c>
    </row>
    <row r="434" spans="1:7" ht="12.75">
      <c r="A434" s="10" t="s">
        <v>16</v>
      </c>
      <c r="B434" s="5" t="s">
        <v>525</v>
      </c>
      <c r="C434" s="10" t="s">
        <v>520</v>
      </c>
      <c r="D434" s="7">
        <v>116</v>
      </c>
      <c r="E434" s="6">
        <v>123.74206500000001</v>
      </c>
      <c r="F434" s="6">
        <v>4.07</v>
      </c>
      <c r="G434" s="6">
        <v>127.812065</v>
      </c>
    </row>
    <row r="435" spans="1:7" ht="12.75">
      <c r="A435" s="10" t="s">
        <v>18</v>
      </c>
      <c r="B435" s="5" t="s">
        <v>526</v>
      </c>
      <c r="C435" s="10" t="s">
        <v>520</v>
      </c>
      <c r="D435" s="7">
        <v>116</v>
      </c>
      <c r="E435" s="6">
        <v>191.22319099999999</v>
      </c>
      <c r="F435" s="6">
        <v>4.07</v>
      </c>
      <c r="G435" s="6">
        <v>195.29319099999998</v>
      </c>
    </row>
    <row r="436" spans="1:7" ht="12.75">
      <c r="A436" s="10" t="s">
        <v>20</v>
      </c>
      <c r="B436" s="5" t="s">
        <v>527</v>
      </c>
      <c r="C436" s="10" t="s">
        <v>523</v>
      </c>
      <c r="D436" s="7">
        <v>116</v>
      </c>
      <c r="E436" s="6">
        <v>98.26576500000002</v>
      </c>
      <c r="F436" s="6">
        <v>4.07</v>
      </c>
      <c r="G436" s="6">
        <v>102.335765</v>
      </c>
    </row>
    <row r="437" spans="1:7" ht="12.75">
      <c r="A437" s="10" t="s">
        <v>22</v>
      </c>
      <c r="B437" s="5" t="s">
        <v>528</v>
      </c>
      <c r="C437" s="10" t="s">
        <v>523</v>
      </c>
      <c r="D437" s="7">
        <v>116</v>
      </c>
      <c r="E437" s="6">
        <v>123.742063</v>
      </c>
      <c r="F437" s="6">
        <v>4.07</v>
      </c>
      <c r="G437" s="6">
        <v>127.812063</v>
      </c>
    </row>
    <row r="438" spans="1:7" ht="12.75">
      <c r="A438" s="10" t="s">
        <v>24</v>
      </c>
      <c r="B438" s="5" t="s">
        <v>529</v>
      </c>
      <c r="C438" s="10" t="s">
        <v>520</v>
      </c>
      <c r="D438" s="7">
        <v>116</v>
      </c>
      <c r="E438" s="6">
        <v>148.099892</v>
      </c>
      <c r="F438" s="6">
        <v>4.07</v>
      </c>
      <c r="G438" s="6">
        <v>152.169892</v>
      </c>
    </row>
    <row r="439" spans="1:7" ht="12.75">
      <c r="A439" s="10" t="s">
        <v>26</v>
      </c>
      <c r="B439" s="5" t="s">
        <v>530</v>
      </c>
      <c r="C439" s="10" t="s">
        <v>520</v>
      </c>
      <c r="D439" s="7">
        <v>116</v>
      </c>
      <c r="E439" s="6">
        <v>156.550568</v>
      </c>
      <c r="F439" s="6">
        <v>4.07</v>
      </c>
      <c r="G439" s="6">
        <v>160.620568</v>
      </c>
    </row>
    <row r="440" spans="1:7" ht="12.75">
      <c r="A440" s="10" t="s">
        <v>28</v>
      </c>
      <c r="B440" s="5" t="s">
        <v>531</v>
      </c>
      <c r="C440" s="10" t="s">
        <v>523</v>
      </c>
      <c r="D440" s="7">
        <v>116</v>
      </c>
      <c r="E440" s="6">
        <v>102.49110300000001</v>
      </c>
      <c r="F440" s="6">
        <v>4.07</v>
      </c>
      <c r="G440" s="6">
        <v>106.561103</v>
      </c>
    </row>
    <row r="441" spans="1:7" ht="12.75">
      <c r="A441" s="10" t="s">
        <v>30</v>
      </c>
      <c r="B441" s="5" t="s">
        <v>532</v>
      </c>
      <c r="C441" s="10" t="s">
        <v>523</v>
      </c>
      <c r="D441" s="7">
        <v>116</v>
      </c>
      <c r="E441" s="6">
        <v>111.935974</v>
      </c>
      <c r="F441" s="6">
        <v>4.07</v>
      </c>
      <c r="G441" s="6">
        <v>116.005974</v>
      </c>
    </row>
    <row r="442" spans="1:7" ht="12.75">
      <c r="A442" s="10" t="s">
        <v>32</v>
      </c>
      <c r="B442" s="5" t="s">
        <v>533</v>
      </c>
      <c r="C442" s="10" t="s">
        <v>520</v>
      </c>
      <c r="D442" s="7">
        <v>116</v>
      </c>
      <c r="E442" s="6">
        <v>252.366308</v>
      </c>
      <c r="F442" s="6">
        <v>4.07</v>
      </c>
      <c r="G442" s="6">
        <v>256.436308</v>
      </c>
    </row>
    <row r="443" spans="1:7" ht="12.75">
      <c r="A443" s="10" t="s">
        <v>34</v>
      </c>
      <c r="B443" s="5" t="s">
        <v>534</v>
      </c>
      <c r="C443" s="10" t="s">
        <v>520</v>
      </c>
      <c r="D443" s="7">
        <v>116</v>
      </c>
      <c r="E443" s="6">
        <v>121.008022</v>
      </c>
      <c r="F443" s="6">
        <v>4.07</v>
      </c>
      <c r="G443" s="6">
        <v>125.078022</v>
      </c>
    </row>
    <row r="444" spans="1:7" ht="12.75">
      <c r="A444" s="10" t="s">
        <v>36</v>
      </c>
      <c r="B444" s="5" t="s">
        <v>535</v>
      </c>
      <c r="C444" s="10" t="s">
        <v>523</v>
      </c>
      <c r="D444" s="7">
        <v>116</v>
      </c>
      <c r="E444" s="6">
        <v>64.463064</v>
      </c>
      <c r="F444" s="6">
        <v>4.07</v>
      </c>
      <c r="G444" s="6">
        <v>68.533064</v>
      </c>
    </row>
    <row r="445" spans="1:7" ht="12.75">
      <c r="A445" s="10" t="s">
        <v>38</v>
      </c>
      <c r="B445" s="5" t="s">
        <v>536</v>
      </c>
      <c r="C445" s="10" t="s">
        <v>523</v>
      </c>
      <c r="D445" s="7">
        <v>116</v>
      </c>
      <c r="E445" s="6">
        <v>227.75993200000002</v>
      </c>
      <c r="F445" s="6">
        <v>4.07</v>
      </c>
      <c r="G445" s="6">
        <v>231.82993199999999</v>
      </c>
    </row>
    <row r="446" spans="1:7" ht="12.75">
      <c r="A446" s="10" t="s">
        <v>40</v>
      </c>
      <c r="B446" s="5" t="s">
        <v>537</v>
      </c>
      <c r="C446" s="10" t="s">
        <v>520</v>
      </c>
      <c r="D446" s="7">
        <v>116</v>
      </c>
      <c r="E446" s="6">
        <v>151.082483</v>
      </c>
      <c r="F446" s="6">
        <v>4.07</v>
      </c>
      <c r="G446" s="6">
        <v>155.152483</v>
      </c>
    </row>
    <row r="447" spans="1:7" ht="12.75">
      <c r="A447" s="10" t="s">
        <v>42</v>
      </c>
      <c r="B447" s="5" t="s">
        <v>538</v>
      </c>
      <c r="C447" s="10" t="s">
        <v>520</v>
      </c>
      <c r="D447" s="7">
        <v>116</v>
      </c>
      <c r="E447" s="6">
        <v>151.579582</v>
      </c>
      <c r="F447" s="6">
        <v>4.07</v>
      </c>
      <c r="G447" s="6">
        <v>155.649582</v>
      </c>
    </row>
    <row r="448" spans="1:7" ht="12.75">
      <c r="A448" s="10" t="s">
        <v>44</v>
      </c>
      <c r="B448" s="5" t="s">
        <v>539</v>
      </c>
      <c r="C448" s="10" t="s">
        <v>523</v>
      </c>
      <c r="D448" s="7">
        <v>116</v>
      </c>
      <c r="E448" s="6">
        <v>57.006586</v>
      </c>
      <c r="F448" s="6">
        <v>4.07</v>
      </c>
      <c r="G448" s="6">
        <v>61.076586</v>
      </c>
    </row>
    <row r="449" spans="1:7" ht="12.75">
      <c r="A449" s="10" t="s">
        <v>46</v>
      </c>
      <c r="B449" s="5" t="s">
        <v>540</v>
      </c>
      <c r="C449" s="10" t="s">
        <v>523</v>
      </c>
      <c r="D449" s="7">
        <v>116</v>
      </c>
      <c r="E449" s="6">
        <v>103.733848</v>
      </c>
      <c r="F449" s="6">
        <v>4.07</v>
      </c>
      <c r="G449" s="6">
        <v>107.803848</v>
      </c>
    </row>
    <row r="450" spans="1:7" ht="12.75">
      <c r="A450" s="10" t="s">
        <v>48</v>
      </c>
      <c r="B450" s="5" t="s">
        <v>541</v>
      </c>
      <c r="C450" s="10" t="s">
        <v>520</v>
      </c>
      <c r="D450" s="7">
        <v>116</v>
      </c>
      <c r="E450" s="6">
        <v>81.737239</v>
      </c>
      <c r="F450" s="6">
        <v>4.07</v>
      </c>
      <c r="G450" s="6">
        <v>85.807239</v>
      </c>
    </row>
    <row r="451" spans="1:7" ht="12.75">
      <c r="A451" s="10" t="s">
        <v>50</v>
      </c>
      <c r="B451" s="5" t="s">
        <v>542</v>
      </c>
      <c r="C451" s="10" t="s">
        <v>520</v>
      </c>
      <c r="D451" s="7">
        <v>116</v>
      </c>
      <c r="E451" s="6">
        <v>86.832498</v>
      </c>
      <c r="F451" s="6">
        <v>4.07</v>
      </c>
      <c r="G451" s="6">
        <v>90.902498</v>
      </c>
    </row>
    <row r="452" spans="1:7" ht="12.75">
      <c r="A452" s="10" t="s">
        <v>52</v>
      </c>
      <c r="B452" s="5" t="s">
        <v>543</v>
      </c>
      <c r="C452" s="10" t="s">
        <v>523</v>
      </c>
      <c r="D452" s="7">
        <v>116</v>
      </c>
      <c r="E452" s="6">
        <v>146.608597</v>
      </c>
      <c r="F452" s="6">
        <v>4.07</v>
      </c>
      <c r="G452" s="6">
        <v>150.678597</v>
      </c>
    </row>
    <row r="453" spans="1:7" ht="12.75">
      <c r="A453" s="10" t="s">
        <v>54</v>
      </c>
      <c r="B453" s="5" t="s">
        <v>544</v>
      </c>
      <c r="C453" s="10" t="s">
        <v>523</v>
      </c>
      <c r="D453" s="7">
        <v>116</v>
      </c>
      <c r="E453" s="6">
        <v>146.608597</v>
      </c>
      <c r="F453" s="6">
        <v>4.07</v>
      </c>
      <c r="G453" s="6">
        <v>150.678597</v>
      </c>
    </row>
    <row r="454" spans="1:7" ht="12.75">
      <c r="A454" s="10" t="s">
        <v>56</v>
      </c>
      <c r="B454" s="5" t="s">
        <v>545</v>
      </c>
      <c r="C454" s="10" t="s">
        <v>520</v>
      </c>
      <c r="D454" s="7">
        <v>116</v>
      </c>
      <c r="E454" s="6">
        <v>160.154532</v>
      </c>
      <c r="F454" s="6">
        <v>4.07</v>
      </c>
      <c r="G454" s="6">
        <v>164.224532</v>
      </c>
    </row>
    <row r="455" spans="1:7" ht="12.75">
      <c r="A455" s="10" t="s">
        <v>58</v>
      </c>
      <c r="B455" s="5" t="s">
        <v>546</v>
      </c>
      <c r="C455" s="10" t="s">
        <v>520</v>
      </c>
      <c r="D455" s="7">
        <v>116</v>
      </c>
      <c r="E455" s="6">
        <v>213.592625</v>
      </c>
      <c r="F455" s="6">
        <v>4.07</v>
      </c>
      <c r="G455" s="6">
        <v>217.66262500000002</v>
      </c>
    </row>
    <row r="456" spans="1:7" ht="12.75">
      <c r="A456" s="10" t="s">
        <v>60</v>
      </c>
      <c r="B456" s="5" t="s">
        <v>547</v>
      </c>
      <c r="C456" s="10" t="s">
        <v>523</v>
      </c>
      <c r="D456" s="7">
        <v>116</v>
      </c>
      <c r="E456" s="6">
        <v>118.02543</v>
      </c>
      <c r="F456" s="6">
        <v>4.07</v>
      </c>
      <c r="G456" s="6">
        <v>122.09543</v>
      </c>
    </row>
    <row r="457" spans="1:7" ht="12.75">
      <c r="A457" s="10" t="s">
        <v>62</v>
      </c>
      <c r="B457" s="5" t="s">
        <v>548</v>
      </c>
      <c r="C457" s="10" t="s">
        <v>523</v>
      </c>
      <c r="D457" s="7">
        <v>116</v>
      </c>
      <c r="E457" s="6">
        <v>108.33201</v>
      </c>
      <c r="F457" s="6">
        <v>4.07</v>
      </c>
      <c r="G457" s="6">
        <v>112.40201000000002</v>
      </c>
    </row>
    <row r="458" spans="1:7" ht="12.75">
      <c r="A458" s="10" t="s">
        <v>64</v>
      </c>
      <c r="B458" s="5" t="s">
        <v>549</v>
      </c>
      <c r="C458" s="10" t="s">
        <v>520</v>
      </c>
      <c r="D458" s="7">
        <v>116</v>
      </c>
      <c r="E458" s="6">
        <v>186.252205</v>
      </c>
      <c r="F458" s="6">
        <v>4.07</v>
      </c>
      <c r="G458" s="6">
        <v>190.322205</v>
      </c>
    </row>
    <row r="459" spans="1:7" ht="12.75">
      <c r="A459" s="10" t="s">
        <v>66</v>
      </c>
      <c r="B459" s="5" t="s">
        <v>550</v>
      </c>
      <c r="C459" s="10" t="s">
        <v>520</v>
      </c>
      <c r="D459" s="7">
        <v>116</v>
      </c>
      <c r="E459" s="6">
        <v>166.98963700000002</v>
      </c>
      <c r="F459" s="6">
        <v>4.07</v>
      </c>
      <c r="G459" s="6">
        <v>171.059637</v>
      </c>
    </row>
    <row r="460" spans="1:7" ht="12.75">
      <c r="A460" s="10" t="s">
        <v>68</v>
      </c>
      <c r="B460" s="5" t="s">
        <v>551</v>
      </c>
      <c r="C460" s="10" t="s">
        <v>523</v>
      </c>
      <c r="D460" s="7">
        <v>116</v>
      </c>
      <c r="E460" s="6">
        <v>186.749302</v>
      </c>
      <c r="F460" s="6">
        <v>4.07</v>
      </c>
      <c r="G460" s="6">
        <v>190.819302</v>
      </c>
    </row>
    <row r="461" spans="1:7" ht="12.75">
      <c r="A461" s="10" t="s">
        <v>70</v>
      </c>
      <c r="B461" s="5" t="s">
        <v>552</v>
      </c>
      <c r="C461" s="10" t="s">
        <v>523</v>
      </c>
      <c r="D461" s="7">
        <v>116</v>
      </c>
      <c r="E461" s="6">
        <v>126.84893000000001</v>
      </c>
      <c r="F461" s="6">
        <v>4.07</v>
      </c>
      <c r="G461" s="6">
        <v>130.91893</v>
      </c>
    </row>
    <row r="462" spans="1:7" ht="12.75">
      <c r="A462" s="10" t="s">
        <v>72</v>
      </c>
      <c r="B462" s="5" t="s">
        <v>553</v>
      </c>
      <c r="C462" s="10" t="s">
        <v>520</v>
      </c>
      <c r="D462" s="7">
        <v>116</v>
      </c>
      <c r="E462" s="6">
        <v>195.324254</v>
      </c>
      <c r="F462" s="6">
        <v>4.07</v>
      </c>
      <c r="G462" s="6">
        <v>199.39425400000002</v>
      </c>
    </row>
    <row r="463" spans="1:7" ht="12.75">
      <c r="A463" s="10" t="s">
        <v>74</v>
      </c>
      <c r="B463" s="5" t="s">
        <v>554</v>
      </c>
      <c r="C463" s="10" t="s">
        <v>520</v>
      </c>
      <c r="D463" s="7">
        <v>116</v>
      </c>
      <c r="E463" s="6">
        <v>195.492521</v>
      </c>
      <c r="F463" s="6">
        <v>4.07</v>
      </c>
      <c r="G463" s="6">
        <v>199.56252100000003</v>
      </c>
    </row>
    <row r="464" spans="1:7" ht="12.75">
      <c r="A464" s="10" t="s">
        <v>76</v>
      </c>
      <c r="B464" s="5" t="s">
        <v>555</v>
      </c>
      <c r="C464" s="10" t="s">
        <v>523</v>
      </c>
      <c r="D464" s="7">
        <v>116</v>
      </c>
      <c r="E464" s="6">
        <v>82.234337</v>
      </c>
      <c r="F464" s="6">
        <v>4.07</v>
      </c>
      <c r="G464" s="6">
        <v>86.304337</v>
      </c>
    </row>
    <row r="465" spans="1:7" ht="12.75">
      <c r="A465" s="10" t="s">
        <v>78</v>
      </c>
      <c r="B465" s="5" t="s">
        <v>556</v>
      </c>
      <c r="C465" s="10" t="s">
        <v>523</v>
      </c>
      <c r="D465" s="7">
        <v>116</v>
      </c>
      <c r="E465" s="6">
        <v>195.44852600000002</v>
      </c>
      <c r="F465" s="6">
        <v>4.07</v>
      </c>
      <c r="G465" s="6">
        <v>199.51852600000004</v>
      </c>
    </row>
    <row r="466" spans="1:7" ht="12.75">
      <c r="A466" s="10" t="s">
        <v>7</v>
      </c>
      <c r="B466" s="5" t="s">
        <v>557</v>
      </c>
      <c r="C466" s="10" t="s">
        <v>558</v>
      </c>
      <c r="D466" s="7">
        <v>116</v>
      </c>
      <c r="E466" s="6">
        <v>157.917589</v>
      </c>
      <c r="F466" s="6">
        <v>4.07</v>
      </c>
      <c r="G466" s="6">
        <v>161.987589</v>
      </c>
    </row>
    <row r="467" spans="1:7" ht="12.75">
      <c r="A467" s="10" t="s">
        <v>10</v>
      </c>
      <c r="B467" s="5" t="s">
        <v>559</v>
      </c>
      <c r="C467" s="10" t="s">
        <v>558</v>
      </c>
      <c r="D467" s="7">
        <v>54</v>
      </c>
      <c r="E467" s="6">
        <v>134.630768</v>
      </c>
      <c r="F467" s="6">
        <v>4.07</v>
      </c>
      <c r="G467" s="6">
        <v>138.70076799999998</v>
      </c>
    </row>
    <row r="468" spans="1:7" ht="12.75">
      <c r="A468" s="10" t="s">
        <v>12</v>
      </c>
      <c r="B468" s="5" t="s">
        <v>560</v>
      </c>
      <c r="C468" s="10" t="s">
        <v>561</v>
      </c>
      <c r="D468" s="7">
        <v>56</v>
      </c>
      <c r="E468" s="6">
        <v>105.30348500000001</v>
      </c>
      <c r="F468" s="6">
        <v>4.07</v>
      </c>
      <c r="G468" s="6">
        <v>109.373485</v>
      </c>
    </row>
    <row r="469" spans="1:7" ht="12.75">
      <c r="A469" s="10" t="s">
        <v>14</v>
      </c>
      <c r="B469" s="5" t="s">
        <v>562</v>
      </c>
      <c r="C469" s="10" t="s">
        <v>561</v>
      </c>
      <c r="D469" s="7">
        <v>116</v>
      </c>
      <c r="E469" s="6">
        <v>165.95765999999998</v>
      </c>
      <c r="F469" s="6">
        <v>4.07</v>
      </c>
      <c r="G469" s="6">
        <v>170.02766</v>
      </c>
    </row>
    <row r="470" spans="1:7" ht="12.75">
      <c r="A470" s="10" t="s">
        <v>16</v>
      </c>
      <c r="B470" s="5" t="s">
        <v>563</v>
      </c>
      <c r="C470" s="10" t="s">
        <v>558</v>
      </c>
      <c r="D470" s="7">
        <v>116</v>
      </c>
      <c r="E470" s="6">
        <v>164.752693</v>
      </c>
      <c r="F470" s="6">
        <v>4.07</v>
      </c>
      <c r="G470" s="6">
        <v>168.82269300000002</v>
      </c>
    </row>
    <row r="471" spans="1:7" ht="12.75">
      <c r="A471" s="10" t="s">
        <v>18</v>
      </c>
      <c r="B471" s="5" t="s">
        <v>564</v>
      </c>
      <c r="C471" s="10" t="s">
        <v>558</v>
      </c>
      <c r="D471" s="7">
        <v>116</v>
      </c>
      <c r="E471" s="6">
        <v>170.09650200000002</v>
      </c>
      <c r="F471" s="6">
        <v>4.07</v>
      </c>
      <c r="G471" s="6">
        <v>174.16650199999998</v>
      </c>
    </row>
    <row r="472" spans="1:7" ht="12.75">
      <c r="A472" s="10" t="s">
        <v>20</v>
      </c>
      <c r="B472" s="5" t="s">
        <v>565</v>
      </c>
      <c r="C472" s="10" t="s">
        <v>561</v>
      </c>
      <c r="D472" s="7">
        <v>116</v>
      </c>
      <c r="E472" s="6">
        <v>96.650194</v>
      </c>
      <c r="F472" s="6">
        <v>4.07</v>
      </c>
      <c r="G472" s="6">
        <v>100.720194</v>
      </c>
    </row>
    <row r="473" spans="1:7" ht="12.75">
      <c r="A473" s="10" t="s">
        <v>22</v>
      </c>
      <c r="B473" s="5" t="s">
        <v>566</v>
      </c>
      <c r="C473" s="10" t="s">
        <v>561</v>
      </c>
      <c r="D473" s="7">
        <v>116</v>
      </c>
      <c r="E473" s="6">
        <v>190.35326800000004</v>
      </c>
      <c r="F473" s="6">
        <v>4.07</v>
      </c>
      <c r="G473" s="6">
        <v>194.42326800000004</v>
      </c>
    </row>
    <row r="474" spans="1:7" ht="12.75">
      <c r="A474" s="10" t="s">
        <v>24</v>
      </c>
      <c r="B474" s="5" t="s">
        <v>567</v>
      </c>
      <c r="C474" s="10" t="s">
        <v>558</v>
      </c>
      <c r="D474" s="7">
        <v>116</v>
      </c>
      <c r="E474" s="6">
        <v>158.041863</v>
      </c>
      <c r="F474" s="6">
        <v>4.07</v>
      </c>
      <c r="G474" s="6">
        <v>162.111863</v>
      </c>
    </row>
    <row r="475" spans="1:7" ht="12.75">
      <c r="A475" s="10" t="s">
        <v>26</v>
      </c>
      <c r="B475" s="5" t="s">
        <v>568</v>
      </c>
      <c r="C475" s="10" t="s">
        <v>558</v>
      </c>
      <c r="D475" s="7">
        <v>116</v>
      </c>
      <c r="E475" s="6">
        <v>115.042841</v>
      </c>
      <c r="F475" s="6">
        <v>4.07</v>
      </c>
      <c r="G475" s="6">
        <v>119.112841</v>
      </c>
    </row>
    <row r="476" spans="1:7" ht="12.75">
      <c r="A476" s="10" t="s">
        <v>28</v>
      </c>
      <c r="B476" s="5" t="s">
        <v>569</v>
      </c>
      <c r="C476" s="10" t="s">
        <v>561</v>
      </c>
      <c r="D476" s="7">
        <v>116</v>
      </c>
      <c r="E476" s="6">
        <v>148.721265</v>
      </c>
      <c r="F476" s="6">
        <v>4.07</v>
      </c>
      <c r="G476" s="6">
        <v>152.791265</v>
      </c>
    </row>
    <row r="477" spans="1:7" ht="12.75">
      <c r="A477" s="10" t="s">
        <v>30</v>
      </c>
      <c r="B477" s="5" t="s">
        <v>570</v>
      </c>
      <c r="C477" s="10" t="s">
        <v>561</v>
      </c>
      <c r="D477" s="7">
        <v>116</v>
      </c>
      <c r="E477" s="6">
        <v>112.060249</v>
      </c>
      <c r="F477" s="6">
        <v>4.07</v>
      </c>
      <c r="G477" s="6">
        <v>116.13024899999999</v>
      </c>
    </row>
    <row r="478" spans="1:7" ht="12.75">
      <c r="A478" s="10" t="s">
        <v>32</v>
      </c>
      <c r="B478" s="5" t="s">
        <v>571</v>
      </c>
      <c r="C478" s="10" t="s">
        <v>558</v>
      </c>
      <c r="D478" s="7">
        <v>116</v>
      </c>
      <c r="E478" s="6">
        <v>163.882771</v>
      </c>
      <c r="F478" s="6">
        <v>4.07</v>
      </c>
      <c r="G478" s="6">
        <v>167.95277099999998</v>
      </c>
    </row>
    <row r="479" spans="1:7" ht="12.75">
      <c r="A479" s="10" t="s">
        <v>34</v>
      </c>
      <c r="B479" s="5" t="s">
        <v>372</v>
      </c>
      <c r="C479" s="10" t="s">
        <v>558</v>
      </c>
      <c r="D479" s="7">
        <v>116</v>
      </c>
      <c r="E479" s="6">
        <v>136.790901</v>
      </c>
      <c r="F479" s="6">
        <v>4.07</v>
      </c>
      <c r="G479" s="6">
        <v>140.860901</v>
      </c>
    </row>
    <row r="480" spans="1:7" ht="12.75">
      <c r="A480" s="10" t="s">
        <v>36</v>
      </c>
      <c r="B480" s="5" t="s">
        <v>572</v>
      </c>
      <c r="C480" s="10" t="s">
        <v>561</v>
      </c>
      <c r="D480" s="7">
        <v>116</v>
      </c>
      <c r="E480" s="6">
        <v>102.615376</v>
      </c>
      <c r="F480" s="6">
        <v>4.07</v>
      </c>
      <c r="G480" s="6">
        <v>106.685376</v>
      </c>
    </row>
    <row r="481" spans="1:7" ht="12.75">
      <c r="A481" s="10" t="s">
        <v>38</v>
      </c>
      <c r="B481" s="5" t="s">
        <v>573</v>
      </c>
      <c r="C481" s="10" t="s">
        <v>561</v>
      </c>
      <c r="D481" s="7">
        <v>116</v>
      </c>
      <c r="E481" s="6">
        <v>120.26237499999999</v>
      </c>
      <c r="F481" s="6">
        <v>4.07</v>
      </c>
      <c r="G481" s="6">
        <v>124.332375</v>
      </c>
    </row>
    <row r="482" spans="1:7" ht="12.75">
      <c r="A482" s="10" t="s">
        <v>40</v>
      </c>
      <c r="B482" s="5" t="s">
        <v>574</v>
      </c>
      <c r="C482" s="10" t="s">
        <v>558</v>
      </c>
      <c r="D482" s="7">
        <v>116</v>
      </c>
      <c r="E482" s="6">
        <v>124.30080400000001</v>
      </c>
      <c r="F482" s="6">
        <v>4.07</v>
      </c>
      <c r="G482" s="6">
        <v>128.370804</v>
      </c>
    </row>
    <row r="483" spans="1:7" ht="12.75">
      <c r="A483" s="10" t="s">
        <v>42</v>
      </c>
      <c r="B483" s="5" t="s">
        <v>575</v>
      </c>
      <c r="C483" s="10" t="s">
        <v>558</v>
      </c>
      <c r="D483" s="7">
        <v>116</v>
      </c>
      <c r="E483" s="6">
        <v>136.293802</v>
      </c>
      <c r="F483" s="6">
        <v>4.07</v>
      </c>
      <c r="G483" s="6">
        <v>140.363802</v>
      </c>
    </row>
    <row r="484" spans="1:7" ht="12.75">
      <c r="A484" s="10" t="s">
        <v>44</v>
      </c>
      <c r="B484" s="5" t="s">
        <v>576</v>
      </c>
      <c r="C484" s="10" t="s">
        <v>561</v>
      </c>
      <c r="D484" s="7">
        <v>116</v>
      </c>
      <c r="E484" s="6">
        <v>65.08443799999999</v>
      </c>
      <c r="F484" s="6">
        <v>4.07</v>
      </c>
      <c r="G484" s="6">
        <v>69.154438</v>
      </c>
    </row>
    <row r="485" spans="1:7" ht="12.75">
      <c r="A485" s="10" t="s">
        <v>46</v>
      </c>
      <c r="B485" s="5" t="s">
        <v>577</v>
      </c>
      <c r="C485" s="10" t="s">
        <v>561</v>
      </c>
      <c r="D485" s="7">
        <v>116</v>
      </c>
      <c r="E485" s="6">
        <v>185.38228099999998</v>
      </c>
      <c r="F485" s="6">
        <v>4.07</v>
      </c>
      <c r="G485" s="6">
        <v>189.452281</v>
      </c>
    </row>
    <row r="486" spans="1:7" ht="12.75">
      <c r="A486" s="10" t="s">
        <v>48</v>
      </c>
      <c r="B486" s="5" t="s">
        <v>578</v>
      </c>
      <c r="C486" s="10" t="s">
        <v>558</v>
      </c>
      <c r="D486" s="7">
        <v>116</v>
      </c>
      <c r="E486" s="6">
        <v>178.920001</v>
      </c>
      <c r="F486" s="6">
        <v>4.07</v>
      </c>
      <c r="G486" s="6">
        <v>182.990001</v>
      </c>
    </row>
    <row r="487" spans="1:7" ht="12.75">
      <c r="A487" s="10" t="s">
        <v>50</v>
      </c>
      <c r="B487" s="5" t="s">
        <v>579</v>
      </c>
      <c r="C487" s="10" t="s">
        <v>558</v>
      </c>
      <c r="D487" s="7">
        <v>116</v>
      </c>
      <c r="E487" s="6">
        <v>159.28461</v>
      </c>
      <c r="F487" s="6">
        <v>4.07</v>
      </c>
      <c r="G487" s="6">
        <v>163.35460999999998</v>
      </c>
    </row>
    <row r="488" spans="1:7" ht="12.75">
      <c r="A488" s="10" t="s">
        <v>52</v>
      </c>
      <c r="B488" s="5" t="s">
        <v>580</v>
      </c>
      <c r="C488" s="10" t="s">
        <v>561</v>
      </c>
      <c r="D488" s="7">
        <v>116</v>
      </c>
      <c r="E488" s="6">
        <v>95.28317299999999</v>
      </c>
      <c r="F488" s="6">
        <v>4.07</v>
      </c>
      <c r="G488" s="6">
        <v>99.35317300000001</v>
      </c>
    </row>
    <row r="489" spans="1:7" ht="12.75">
      <c r="A489" s="10" t="s">
        <v>54</v>
      </c>
      <c r="B489" s="5" t="s">
        <v>581</v>
      </c>
      <c r="C489" s="10" t="s">
        <v>561</v>
      </c>
      <c r="D489" s="7">
        <v>116</v>
      </c>
      <c r="E489" s="6">
        <v>142.258984</v>
      </c>
      <c r="F489" s="6">
        <v>4.07</v>
      </c>
      <c r="G489" s="6">
        <v>146.328984</v>
      </c>
    </row>
    <row r="490" spans="1:7" ht="12.75">
      <c r="A490" s="10" t="s">
        <v>56</v>
      </c>
      <c r="B490" s="5" t="s">
        <v>582</v>
      </c>
      <c r="C490" s="10" t="s">
        <v>558</v>
      </c>
      <c r="D490" s="7">
        <v>116</v>
      </c>
      <c r="E490" s="6">
        <v>208.994463</v>
      </c>
      <c r="F490" s="6">
        <v>4.07</v>
      </c>
      <c r="G490" s="6">
        <v>213.064463</v>
      </c>
    </row>
    <row r="491" spans="1:7" ht="12.75">
      <c r="A491" s="10" t="s">
        <v>58</v>
      </c>
      <c r="B491" s="5" t="s">
        <v>583</v>
      </c>
      <c r="C491" s="10" t="s">
        <v>558</v>
      </c>
      <c r="D491" s="7">
        <v>116</v>
      </c>
      <c r="E491" s="6">
        <v>150.833934</v>
      </c>
      <c r="F491" s="6">
        <v>4.07</v>
      </c>
      <c r="G491" s="6">
        <v>154.903934</v>
      </c>
    </row>
    <row r="492" spans="1:7" ht="12.75">
      <c r="A492" s="10" t="s">
        <v>60</v>
      </c>
      <c r="B492" s="5" t="s">
        <v>584</v>
      </c>
      <c r="C492" s="10" t="s">
        <v>561</v>
      </c>
      <c r="D492" s="7">
        <v>116</v>
      </c>
      <c r="E492" s="6">
        <v>134.553957</v>
      </c>
      <c r="F492" s="6">
        <v>4.07</v>
      </c>
      <c r="G492" s="6">
        <v>138.623957</v>
      </c>
    </row>
    <row r="493" spans="1:7" ht="12.75">
      <c r="A493" s="10" t="s">
        <v>62</v>
      </c>
      <c r="B493" s="5" t="s">
        <v>585</v>
      </c>
      <c r="C493" s="10" t="s">
        <v>561</v>
      </c>
      <c r="D493" s="7">
        <v>116</v>
      </c>
      <c r="E493" s="6">
        <v>93.15981699999999</v>
      </c>
      <c r="F493" s="6">
        <v>4.07</v>
      </c>
      <c r="G493" s="6">
        <v>97.22981700000001</v>
      </c>
    </row>
    <row r="494" spans="1:7" ht="12.75">
      <c r="A494" s="10" t="s">
        <v>64</v>
      </c>
      <c r="B494" s="5" t="s">
        <v>586</v>
      </c>
      <c r="C494" s="10" t="s">
        <v>558</v>
      </c>
      <c r="D494" s="7">
        <v>116</v>
      </c>
      <c r="E494" s="6">
        <v>215.82956600000003</v>
      </c>
      <c r="F494" s="6">
        <v>4.07</v>
      </c>
      <c r="G494" s="6">
        <v>219.899566</v>
      </c>
    </row>
    <row r="495" spans="1:7" ht="12.75">
      <c r="A495" s="10" t="s">
        <v>66</v>
      </c>
      <c r="B495" s="5" t="s">
        <v>587</v>
      </c>
      <c r="C495" s="10" t="s">
        <v>558</v>
      </c>
      <c r="D495" s="7">
        <v>116</v>
      </c>
      <c r="E495" s="6">
        <v>165.374066</v>
      </c>
      <c r="F495" s="6">
        <v>4.07</v>
      </c>
      <c r="G495" s="6">
        <v>169.444066</v>
      </c>
    </row>
    <row r="496" spans="1:7" ht="12.75">
      <c r="A496" s="10" t="s">
        <v>68</v>
      </c>
      <c r="B496" s="5" t="s">
        <v>588</v>
      </c>
      <c r="C496" s="10" t="s">
        <v>561</v>
      </c>
      <c r="D496" s="7">
        <v>116</v>
      </c>
      <c r="E496" s="6">
        <v>92.54913200000001</v>
      </c>
      <c r="F496" s="6">
        <v>4.07</v>
      </c>
      <c r="G496" s="6">
        <v>96.619132</v>
      </c>
    </row>
    <row r="497" spans="1:7" ht="12.75">
      <c r="A497" s="10" t="s">
        <v>70</v>
      </c>
      <c r="B497" s="5" t="s">
        <v>589</v>
      </c>
      <c r="C497" s="10" t="s">
        <v>561</v>
      </c>
      <c r="D497" s="7">
        <v>116</v>
      </c>
      <c r="E497" s="6">
        <v>177.67725600000003</v>
      </c>
      <c r="F497" s="6">
        <v>4.07</v>
      </c>
      <c r="G497" s="6">
        <v>181.747256</v>
      </c>
    </row>
    <row r="498" spans="1:7" ht="12.75">
      <c r="A498" s="10" t="s">
        <v>72</v>
      </c>
      <c r="B498" s="5" t="s">
        <v>590</v>
      </c>
      <c r="C498" s="10" t="s">
        <v>558</v>
      </c>
      <c r="D498" s="7">
        <v>116</v>
      </c>
      <c r="E498" s="6">
        <v>139.649217</v>
      </c>
      <c r="F498" s="6">
        <v>4.07</v>
      </c>
      <c r="G498" s="6">
        <v>143.71921700000001</v>
      </c>
    </row>
    <row r="499" spans="1:7" ht="12.75">
      <c r="A499" s="10" t="s">
        <v>74</v>
      </c>
      <c r="B499" s="5" t="s">
        <v>591</v>
      </c>
      <c r="C499" s="10" t="s">
        <v>558</v>
      </c>
      <c r="D499" s="7">
        <v>116</v>
      </c>
      <c r="E499" s="6">
        <v>227.387109</v>
      </c>
      <c r="F499" s="6">
        <v>4.07</v>
      </c>
      <c r="G499" s="6">
        <v>231.45710900000003</v>
      </c>
    </row>
    <row r="500" spans="1:7" ht="12.75">
      <c r="A500" s="10" t="s">
        <v>76</v>
      </c>
      <c r="B500" s="5" t="s">
        <v>592</v>
      </c>
      <c r="C500" s="10" t="s">
        <v>561</v>
      </c>
      <c r="D500" s="7">
        <v>116</v>
      </c>
      <c r="E500" s="6">
        <v>127.221754</v>
      </c>
      <c r="F500" s="6">
        <v>4.07</v>
      </c>
      <c r="G500" s="6">
        <v>131.291754</v>
      </c>
    </row>
    <row r="501" spans="1:7" ht="12.75">
      <c r="A501" s="10" t="s">
        <v>78</v>
      </c>
      <c r="B501" s="5" t="s">
        <v>593</v>
      </c>
      <c r="C501" s="10" t="s">
        <v>561</v>
      </c>
      <c r="D501" s="7">
        <v>116</v>
      </c>
      <c r="E501" s="6">
        <v>180.90839499999998</v>
      </c>
      <c r="F501" s="6">
        <v>4.07</v>
      </c>
      <c r="G501" s="6">
        <v>184.97839499999998</v>
      </c>
    </row>
    <row r="502" spans="1:7" ht="12.75">
      <c r="A502" s="10" t="s">
        <v>7</v>
      </c>
      <c r="B502" s="5" t="s">
        <v>594</v>
      </c>
      <c r="C502" s="10" t="s">
        <v>595</v>
      </c>
      <c r="D502" s="7">
        <v>95</v>
      </c>
      <c r="E502" s="6">
        <v>152.557703</v>
      </c>
      <c r="F502" s="6">
        <v>4.07</v>
      </c>
      <c r="G502" s="6">
        <v>156.627703</v>
      </c>
    </row>
    <row r="503" spans="1:7" ht="12.75">
      <c r="A503" s="10" t="s">
        <v>10</v>
      </c>
      <c r="B503" s="5" t="s">
        <v>596</v>
      </c>
      <c r="C503" s="10" t="s">
        <v>595</v>
      </c>
      <c r="D503" s="7">
        <v>56</v>
      </c>
      <c r="E503" s="6">
        <v>95.112966</v>
      </c>
      <c r="F503" s="6">
        <v>4.07</v>
      </c>
      <c r="G503" s="6">
        <v>99.182966</v>
      </c>
    </row>
    <row r="504" spans="1:7" ht="12.75">
      <c r="A504" s="10" t="s">
        <v>12</v>
      </c>
      <c r="B504" s="5" t="s">
        <v>597</v>
      </c>
      <c r="C504" s="10" t="s">
        <v>595</v>
      </c>
      <c r="D504" s="7">
        <v>95</v>
      </c>
      <c r="E504" s="6">
        <v>199.03641499999998</v>
      </c>
      <c r="F504" s="6">
        <v>4.07</v>
      </c>
      <c r="G504" s="6">
        <v>203.10641500000003</v>
      </c>
    </row>
    <row r="505" spans="1:7" ht="12.75">
      <c r="A505" s="10" t="s">
        <v>14</v>
      </c>
      <c r="B505" s="5" t="s">
        <v>598</v>
      </c>
      <c r="C505" s="10" t="s">
        <v>595</v>
      </c>
      <c r="D505" s="7">
        <v>56</v>
      </c>
      <c r="E505" s="6">
        <v>47.51578</v>
      </c>
      <c r="F505" s="6">
        <v>4.07</v>
      </c>
      <c r="G505" s="6">
        <v>51.58578</v>
      </c>
    </row>
    <row r="506" spans="1:7" ht="12.75">
      <c r="A506" s="10" t="s">
        <v>16</v>
      </c>
      <c r="B506" s="5" t="s">
        <v>599</v>
      </c>
      <c r="C506" s="10" t="s">
        <v>595</v>
      </c>
      <c r="D506" s="7">
        <v>56</v>
      </c>
      <c r="E506" s="6">
        <v>96.231438</v>
      </c>
      <c r="F506" s="6">
        <v>4.07</v>
      </c>
      <c r="G506" s="6">
        <v>100.301438</v>
      </c>
    </row>
    <row r="507" spans="1:7" ht="12.75">
      <c r="A507" s="10" t="s">
        <v>18</v>
      </c>
      <c r="B507" s="5" t="s">
        <v>600</v>
      </c>
      <c r="C507" s="10" t="s">
        <v>595</v>
      </c>
      <c r="D507" s="7">
        <v>95</v>
      </c>
      <c r="E507" s="6">
        <v>88.92909100000001</v>
      </c>
      <c r="F507" s="6">
        <v>4.07</v>
      </c>
      <c r="G507" s="6">
        <v>92.99909099999999</v>
      </c>
    </row>
    <row r="508" spans="1:7" ht="12.75">
      <c r="A508" s="10" t="s">
        <v>20</v>
      </c>
      <c r="B508" s="5" t="s">
        <v>304</v>
      </c>
      <c r="C508" s="10" t="s">
        <v>595</v>
      </c>
      <c r="D508" s="7">
        <v>56</v>
      </c>
      <c r="E508" s="6">
        <v>35.212592</v>
      </c>
      <c r="F508" s="6">
        <v>4.07</v>
      </c>
      <c r="G508" s="6">
        <v>39.282592</v>
      </c>
    </row>
    <row r="509" spans="1:7" ht="12.75">
      <c r="A509" s="10" t="s">
        <v>22</v>
      </c>
      <c r="B509" s="5" t="s">
        <v>601</v>
      </c>
      <c r="C509" s="10" t="s">
        <v>595</v>
      </c>
      <c r="D509" s="7">
        <v>56</v>
      </c>
      <c r="E509" s="6">
        <v>54.723710000000004</v>
      </c>
      <c r="F509" s="6">
        <v>4.07</v>
      </c>
      <c r="G509" s="6">
        <v>58.793710000000004</v>
      </c>
    </row>
    <row r="510" spans="1:7" ht="12.75">
      <c r="A510" s="10" t="s">
        <v>24</v>
      </c>
      <c r="B510" s="5" t="s">
        <v>602</v>
      </c>
      <c r="C510" s="10" t="s">
        <v>595</v>
      </c>
      <c r="D510" s="7">
        <v>95</v>
      </c>
      <c r="E510" s="6">
        <v>64.819812</v>
      </c>
      <c r="F510" s="6">
        <v>4.07</v>
      </c>
      <c r="G510" s="6">
        <v>68.88981199999999</v>
      </c>
    </row>
    <row r="511" spans="1:7" ht="12.75">
      <c r="A511" s="10" t="s">
        <v>26</v>
      </c>
      <c r="B511" s="5" t="s">
        <v>603</v>
      </c>
      <c r="C511" s="10" t="s">
        <v>595</v>
      </c>
      <c r="D511" s="7">
        <v>56</v>
      </c>
      <c r="E511" s="6">
        <v>37.32526</v>
      </c>
      <c r="F511" s="6">
        <v>4.07</v>
      </c>
      <c r="G511" s="6">
        <v>41.39526</v>
      </c>
    </row>
    <row r="512" spans="1:7" ht="12.75">
      <c r="A512" s="10" t="s">
        <v>28</v>
      </c>
      <c r="B512" s="5" t="s">
        <v>604</v>
      </c>
      <c r="C512" s="10" t="s">
        <v>595</v>
      </c>
      <c r="D512" s="7">
        <v>56</v>
      </c>
      <c r="E512" s="6">
        <v>82.855013</v>
      </c>
      <c r="F512" s="6">
        <v>4.07</v>
      </c>
      <c r="G512" s="6">
        <v>86.925013</v>
      </c>
    </row>
    <row r="513" spans="1:7" ht="12.75">
      <c r="A513" s="10" t="s">
        <v>30</v>
      </c>
      <c r="B513" s="5" t="s">
        <v>605</v>
      </c>
      <c r="C513" s="10" t="s">
        <v>595</v>
      </c>
      <c r="D513" s="7">
        <v>95</v>
      </c>
      <c r="E513" s="6">
        <v>95.018547</v>
      </c>
      <c r="F513" s="6">
        <v>4.07</v>
      </c>
      <c r="G513" s="6">
        <v>99.088547</v>
      </c>
    </row>
    <row r="514" spans="1:7" ht="12.75">
      <c r="A514" s="10" t="s">
        <v>32</v>
      </c>
      <c r="B514" s="5" t="s">
        <v>606</v>
      </c>
      <c r="C514" s="10" t="s">
        <v>595</v>
      </c>
      <c r="D514" s="7">
        <v>56</v>
      </c>
      <c r="E514" s="6">
        <v>89.27205699999999</v>
      </c>
      <c r="F514" s="6">
        <v>4.07</v>
      </c>
      <c r="G514" s="6">
        <v>93.34205700000001</v>
      </c>
    </row>
    <row r="515" spans="1:7" ht="12.75">
      <c r="A515" s="10" t="s">
        <v>34</v>
      </c>
      <c r="B515" s="5" t="s">
        <v>607</v>
      </c>
      <c r="C515" s="10" t="s">
        <v>595</v>
      </c>
      <c r="D515" s="7">
        <v>56</v>
      </c>
      <c r="E515" s="6">
        <v>94.491593</v>
      </c>
      <c r="F515" s="6">
        <v>4.07</v>
      </c>
      <c r="G515" s="6">
        <v>98.561593</v>
      </c>
    </row>
    <row r="516" spans="1:7" ht="12.75">
      <c r="A516" s="10" t="s">
        <v>36</v>
      </c>
      <c r="B516" s="5" t="s">
        <v>608</v>
      </c>
      <c r="C516" s="10" t="s">
        <v>595</v>
      </c>
      <c r="D516" s="7">
        <v>95</v>
      </c>
      <c r="E516" s="6">
        <v>91.78740599999999</v>
      </c>
      <c r="F516" s="6">
        <v>4.07</v>
      </c>
      <c r="G516" s="6">
        <v>95.857406</v>
      </c>
    </row>
    <row r="517" spans="1:7" ht="12.75">
      <c r="A517" s="10" t="s">
        <v>38</v>
      </c>
      <c r="B517" s="5" t="s">
        <v>609</v>
      </c>
      <c r="C517" s="10" t="s">
        <v>595</v>
      </c>
      <c r="D517" s="7">
        <v>56</v>
      </c>
      <c r="E517" s="6">
        <v>56.215005000000005</v>
      </c>
      <c r="F517" s="6">
        <v>4.07</v>
      </c>
      <c r="G517" s="6">
        <v>60.285005000000005</v>
      </c>
    </row>
    <row r="518" spans="1:7" ht="12.75">
      <c r="A518" s="10" t="s">
        <v>40</v>
      </c>
      <c r="B518" s="5" t="s">
        <v>610</v>
      </c>
      <c r="C518" s="10" t="s">
        <v>595</v>
      </c>
      <c r="D518" s="7">
        <v>56</v>
      </c>
      <c r="E518" s="6">
        <v>59.81897</v>
      </c>
      <c r="F518" s="6">
        <v>4.07</v>
      </c>
      <c r="G518" s="6">
        <v>63.88897</v>
      </c>
    </row>
    <row r="519" spans="1:7" ht="12.75">
      <c r="A519" s="10" t="s">
        <v>42</v>
      </c>
      <c r="B519" s="5" t="s">
        <v>611</v>
      </c>
      <c r="C519" s="10" t="s">
        <v>595</v>
      </c>
      <c r="D519" s="7">
        <v>95</v>
      </c>
      <c r="E519" s="6">
        <v>74.388958</v>
      </c>
      <c r="F519" s="6">
        <v>4.07</v>
      </c>
      <c r="G519" s="6">
        <v>78.458958</v>
      </c>
    </row>
    <row r="520" spans="1:7" ht="12.75">
      <c r="A520" s="10" t="s">
        <v>44</v>
      </c>
      <c r="B520" s="5" t="s">
        <v>612</v>
      </c>
      <c r="C520" s="10" t="s">
        <v>595</v>
      </c>
      <c r="D520" s="7">
        <v>56</v>
      </c>
      <c r="E520" s="6">
        <v>75.60184799999999</v>
      </c>
      <c r="F520" s="6">
        <v>4.07</v>
      </c>
      <c r="G520" s="6">
        <v>79.671848</v>
      </c>
    </row>
    <row r="521" spans="1:7" ht="12.75">
      <c r="A521" s="10" t="s">
        <v>46</v>
      </c>
      <c r="B521" s="5" t="s">
        <v>613</v>
      </c>
      <c r="C521" s="10" t="s">
        <v>595</v>
      </c>
      <c r="D521" s="7">
        <v>56</v>
      </c>
      <c r="E521" s="6">
        <v>65.411328</v>
      </c>
      <c r="F521" s="6">
        <v>4.07</v>
      </c>
      <c r="G521" s="6">
        <v>69.48132799999999</v>
      </c>
    </row>
    <row r="522" spans="1:7" ht="12.75">
      <c r="A522" s="10" t="s">
        <v>48</v>
      </c>
      <c r="B522" s="5" t="s">
        <v>614</v>
      </c>
      <c r="C522" s="10" t="s">
        <v>595</v>
      </c>
      <c r="D522" s="7">
        <v>95</v>
      </c>
      <c r="E522" s="6">
        <v>54.505017</v>
      </c>
      <c r="F522" s="6">
        <v>4.07</v>
      </c>
      <c r="G522" s="6">
        <v>58.575017</v>
      </c>
    </row>
    <row r="523" spans="1:7" ht="12.75">
      <c r="A523" s="10" t="s">
        <v>50</v>
      </c>
      <c r="B523" s="5" t="s">
        <v>615</v>
      </c>
      <c r="C523" s="10" t="s">
        <v>595</v>
      </c>
      <c r="D523" s="7">
        <v>56</v>
      </c>
      <c r="E523" s="6">
        <v>27.010467</v>
      </c>
      <c r="F523" s="6">
        <v>4.07</v>
      </c>
      <c r="G523" s="6">
        <v>31.080467</v>
      </c>
    </row>
    <row r="524" spans="1:7" ht="12.75">
      <c r="A524" s="10" t="s">
        <v>52</v>
      </c>
      <c r="B524" s="5" t="s">
        <v>616</v>
      </c>
      <c r="C524" s="10" t="s">
        <v>595</v>
      </c>
      <c r="D524" s="7">
        <v>56</v>
      </c>
      <c r="E524" s="6">
        <v>58.949047</v>
      </c>
      <c r="F524" s="6">
        <v>4.07</v>
      </c>
      <c r="G524" s="6">
        <v>63.019047</v>
      </c>
    </row>
    <row r="525" spans="1:7" ht="12.75">
      <c r="A525" s="10" t="s">
        <v>54</v>
      </c>
      <c r="B525" s="5" t="s">
        <v>617</v>
      </c>
      <c r="C525" s="10" t="s">
        <v>595</v>
      </c>
      <c r="D525" s="7">
        <v>95</v>
      </c>
      <c r="E525" s="6">
        <v>183.377812</v>
      </c>
      <c r="F525" s="6">
        <v>4.07</v>
      </c>
      <c r="G525" s="6">
        <v>187.44781200000003</v>
      </c>
    </row>
    <row r="526" spans="1:7" ht="12.75">
      <c r="A526" s="10" t="s">
        <v>56</v>
      </c>
      <c r="B526" s="5" t="s">
        <v>618</v>
      </c>
      <c r="C526" s="10" t="s">
        <v>595</v>
      </c>
      <c r="D526" s="7">
        <v>58</v>
      </c>
      <c r="E526" s="6">
        <v>63.797289</v>
      </c>
      <c r="F526" s="6">
        <v>4.07</v>
      </c>
      <c r="G526" s="6">
        <v>67.867289</v>
      </c>
    </row>
    <row r="527" spans="1:7" ht="12.75">
      <c r="A527" s="10" t="s">
        <v>58</v>
      </c>
      <c r="B527" s="5" t="s">
        <v>619</v>
      </c>
      <c r="C527" s="10" t="s">
        <v>595</v>
      </c>
      <c r="D527" s="7">
        <v>56</v>
      </c>
      <c r="E527" s="6">
        <v>86.289467</v>
      </c>
      <c r="F527" s="6">
        <v>4.07</v>
      </c>
      <c r="G527" s="6">
        <v>90.35946700000001</v>
      </c>
    </row>
    <row r="528" spans="1:7" ht="12.75">
      <c r="A528" s="10" t="s">
        <v>60</v>
      </c>
      <c r="B528" s="5" t="s">
        <v>620</v>
      </c>
      <c r="C528" s="10" t="s">
        <v>595</v>
      </c>
      <c r="D528" s="7">
        <v>95</v>
      </c>
      <c r="E528" s="6">
        <v>147.959541</v>
      </c>
      <c r="F528" s="6">
        <v>4.07</v>
      </c>
      <c r="G528" s="6">
        <v>152.029541</v>
      </c>
    </row>
    <row r="529" spans="1:7" ht="12.75">
      <c r="A529" s="10" t="s">
        <v>62</v>
      </c>
      <c r="B529" s="5" t="s">
        <v>621</v>
      </c>
      <c r="C529" s="10" t="s">
        <v>595</v>
      </c>
      <c r="D529" s="7">
        <v>56</v>
      </c>
      <c r="E529" s="6">
        <v>89.27205699999999</v>
      </c>
      <c r="F529" s="6">
        <v>4.07</v>
      </c>
      <c r="G529" s="6">
        <v>93.34205700000001</v>
      </c>
    </row>
    <row r="530" spans="1:7" ht="12.75">
      <c r="A530" s="10" t="s">
        <v>64</v>
      </c>
      <c r="B530" s="5" t="s">
        <v>622</v>
      </c>
      <c r="C530" s="10" t="s">
        <v>595</v>
      </c>
      <c r="D530" s="7">
        <v>56</v>
      </c>
      <c r="E530" s="6">
        <v>127.42437</v>
      </c>
      <c r="F530" s="6">
        <v>4.07</v>
      </c>
      <c r="G530" s="6">
        <v>131.49437</v>
      </c>
    </row>
    <row r="531" spans="1:7" ht="12.75">
      <c r="A531" s="10" t="s">
        <v>12</v>
      </c>
      <c r="B531" s="5" t="s">
        <v>486</v>
      </c>
      <c r="C531" s="10" t="s">
        <v>623</v>
      </c>
      <c r="D531" s="7">
        <v>56</v>
      </c>
      <c r="E531" s="6">
        <v>20.921008999999998</v>
      </c>
      <c r="F531" s="6">
        <v>4.07</v>
      </c>
      <c r="G531" s="6">
        <v>24.991009</v>
      </c>
    </row>
    <row r="532" spans="1:7" ht="12.75">
      <c r="A532" s="11" t="s">
        <v>7</v>
      </c>
      <c r="B532" s="2" t="s">
        <v>624</v>
      </c>
      <c r="D532" s="8">
        <v>0</v>
      </c>
      <c r="E532" s="3">
        <v>0</v>
      </c>
      <c r="F532" s="3">
        <v>0</v>
      </c>
      <c r="G532" s="3">
        <v>0</v>
      </c>
    </row>
    <row r="533" spans="1:7" ht="12.75">
      <c r="A533" s="11" t="s">
        <v>10</v>
      </c>
      <c r="B533" s="2" t="s">
        <v>625</v>
      </c>
      <c r="D533" s="8">
        <v>0</v>
      </c>
      <c r="E533" s="3">
        <v>0</v>
      </c>
      <c r="F533" s="3">
        <v>0</v>
      </c>
      <c r="G533" s="3">
        <v>0</v>
      </c>
    </row>
    <row r="534" spans="1:7" ht="12.75">
      <c r="A534" s="11" t="s">
        <v>12</v>
      </c>
      <c r="B534" s="2" t="s">
        <v>626</v>
      </c>
      <c r="D534" s="8">
        <v>0</v>
      </c>
      <c r="E534" s="3">
        <v>0</v>
      </c>
      <c r="F534" s="3">
        <v>0</v>
      </c>
      <c r="G534" s="3">
        <v>0</v>
      </c>
    </row>
    <row r="535" spans="1:7" ht="12.75">
      <c r="A535" s="11" t="s">
        <v>14</v>
      </c>
      <c r="B535" s="2" t="s">
        <v>627</v>
      </c>
      <c r="D535" s="8">
        <v>0</v>
      </c>
      <c r="E535" s="3">
        <v>0</v>
      </c>
      <c r="F535" s="3">
        <v>0</v>
      </c>
      <c r="G535" s="3">
        <v>0</v>
      </c>
    </row>
    <row r="536" spans="1:7" ht="12.75">
      <c r="A536" s="11" t="s">
        <v>16</v>
      </c>
      <c r="B536" s="2" t="s">
        <v>628</v>
      </c>
      <c r="D536" s="8">
        <v>0</v>
      </c>
      <c r="E536" s="3">
        <v>0</v>
      </c>
      <c r="F536" s="3">
        <v>0</v>
      </c>
      <c r="G536" s="3">
        <v>0</v>
      </c>
    </row>
    <row r="537" spans="1:7" ht="12.75">
      <c r="A537" s="11" t="s">
        <v>18</v>
      </c>
      <c r="B537" s="2" t="s">
        <v>629</v>
      </c>
      <c r="D537" s="8">
        <v>0</v>
      </c>
      <c r="E537" s="3">
        <v>0</v>
      </c>
      <c r="F537" s="3">
        <v>0</v>
      </c>
      <c r="G537" s="3">
        <v>0</v>
      </c>
    </row>
    <row r="538" spans="1:7" ht="12.75">
      <c r="A538" s="11" t="s">
        <v>20</v>
      </c>
      <c r="B538" s="2" t="s">
        <v>630</v>
      </c>
      <c r="D538" s="8">
        <v>0</v>
      </c>
      <c r="E538" s="3">
        <v>0</v>
      </c>
      <c r="F538" s="3">
        <v>0</v>
      </c>
      <c r="G538" s="3">
        <v>0</v>
      </c>
    </row>
    <row r="539" spans="1:7" ht="12.75">
      <c r="A539" s="11" t="s">
        <v>22</v>
      </c>
      <c r="B539" s="2" t="s">
        <v>631</v>
      </c>
      <c r="D539" s="8">
        <v>0</v>
      </c>
      <c r="E539" s="3">
        <v>0</v>
      </c>
      <c r="F539" s="3">
        <v>0</v>
      </c>
      <c r="G539" s="3">
        <v>0</v>
      </c>
    </row>
    <row r="540" spans="1:7" ht="12.75">
      <c r="A540" s="11" t="s">
        <v>24</v>
      </c>
      <c r="B540" s="2" t="s">
        <v>632</v>
      </c>
      <c r="D540" s="8">
        <v>0</v>
      </c>
      <c r="E540" s="3">
        <v>0</v>
      </c>
      <c r="F540" s="3">
        <v>0</v>
      </c>
      <c r="G540" s="3">
        <v>0</v>
      </c>
    </row>
    <row r="541" spans="1:7" ht="12.75">
      <c r="A541" s="11" t="s">
        <v>26</v>
      </c>
      <c r="B541" s="2" t="s">
        <v>633</v>
      </c>
      <c r="D541" s="8">
        <v>0</v>
      </c>
      <c r="E541" s="3">
        <v>0</v>
      </c>
      <c r="F541" s="3">
        <v>0</v>
      </c>
      <c r="G541" s="3">
        <v>0</v>
      </c>
    </row>
    <row r="542" ht="18.75" customHeight="1"/>
    <row r="543" ht="12.75">
      <c r="G543" s="4"/>
    </row>
    <row r="544" ht="409.5" customHeight="1"/>
    <row r="545" ht="30" customHeight="1"/>
  </sheetData>
  <sheetProtection/>
  <mergeCells count="1">
    <mergeCell ref="A1:G1"/>
  </mergeCells>
  <printOptions/>
  <pageMargins left="0.16805555555555557" right="0.17916666666666667" top="0.16597222222222222" bottom="0.17916666666666667" header="0" footer="0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9">
      <selection activeCell="M30" sqref="M30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42.75" customHeight="1" thickBot="1">
      <c r="A1" s="217" t="s">
        <v>657</v>
      </c>
      <c r="B1" s="218"/>
      <c r="C1" s="218"/>
      <c r="D1" s="218"/>
      <c r="E1" s="218"/>
      <c r="F1" s="218"/>
      <c r="G1" s="219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667</v>
      </c>
      <c r="G2" s="163" t="s">
        <v>653</v>
      </c>
      <c r="I2" s="22"/>
      <c r="J2" s="23"/>
    </row>
    <row r="3" spans="1:11" s="21" customFormat="1" ht="36" customHeight="1" thickBot="1">
      <c r="A3" s="168"/>
      <c r="B3" s="40" t="s">
        <v>639</v>
      </c>
      <c r="C3" s="170"/>
      <c r="D3" s="41" t="s">
        <v>668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.75">
      <c r="A4" s="57" t="s">
        <v>7</v>
      </c>
      <c r="B4" s="17">
        <v>95</v>
      </c>
      <c r="C4" s="19">
        <f>E4*8.046919</f>
        <v>942.0262908666552</v>
      </c>
      <c r="D4" s="59">
        <f>B4*77470/62210*30/100</f>
        <v>35.49099823179553</v>
      </c>
      <c r="E4" s="62">
        <f>I4-D4</f>
        <v>117.06670476820447</v>
      </c>
      <c r="F4" s="63">
        <v>4.07</v>
      </c>
      <c r="G4" s="64">
        <f aca="true" t="shared" si="0" ref="G4:G32">D4+E4+F4</f>
        <v>156.627703</v>
      </c>
      <c r="I4" s="6">
        <v>152.557703</v>
      </c>
      <c r="J4" s="6">
        <v>4.07</v>
      </c>
      <c r="K4" s="6">
        <v>156.627703</v>
      </c>
    </row>
    <row r="5" spans="1:11" ht="15.75">
      <c r="A5" s="57" t="s">
        <v>10</v>
      </c>
      <c r="B5" s="17">
        <v>56</v>
      </c>
      <c r="C5" s="19">
        <f>E5*8.046919</f>
        <v>597.0166645357276</v>
      </c>
      <c r="D5" s="60">
        <f aca="true" t="shared" si="1" ref="D5:D32">B5*77470/62210*30/100</f>
        <v>20.921009484005786</v>
      </c>
      <c r="E5" s="65">
        <f aca="true" t="shared" si="2" ref="E5:E32">I5-D5</f>
        <v>74.1919565159942</v>
      </c>
      <c r="F5" s="63">
        <v>4.07</v>
      </c>
      <c r="G5" s="66">
        <f t="shared" si="0"/>
        <v>99.182966</v>
      </c>
      <c r="I5" s="6">
        <v>95.112966</v>
      </c>
      <c r="J5" s="6">
        <v>4.07</v>
      </c>
      <c r="K5" s="6">
        <v>99.182966</v>
      </c>
    </row>
    <row r="6" spans="1:11" ht="15.75">
      <c r="A6" s="57" t="s">
        <v>12</v>
      </c>
      <c r="B6" s="17">
        <v>95</v>
      </c>
      <c r="C6" s="19">
        <f aca="true" t="shared" si="3" ref="C6:C32">E6*8.046919</f>
        <v>1316.0367215549832</v>
      </c>
      <c r="D6" s="60">
        <f t="shared" si="1"/>
        <v>35.49099823179553</v>
      </c>
      <c r="E6" s="65">
        <f t="shared" si="2"/>
        <v>163.54541676820446</v>
      </c>
      <c r="F6" s="63">
        <v>4.07</v>
      </c>
      <c r="G6" s="66">
        <f t="shared" si="0"/>
        <v>203.10641499999997</v>
      </c>
      <c r="I6" s="6">
        <v>199.03641499999998</v>
      </c>
      <c r="J6" s="6">
        <v>4.07</v>
      </c>
      <c r="K6" s="6">
        <v>203.10641500000003</v>
      </c>
    </row>
    <row r="7" spans="1:11" ht="15.75">
      <c r="A7" s="57" t="s">
        <v>14</v>
      </c>
      <c r="B7" s="17">
        <v>56</v>
      </c>
      <c r="C7" s="19">
        <f t="shared" si="3"/>
        <v>214.00596416579367</v>
      </c>
      <c r="D7" s="60">
        <f t="shared" si="1"/>
        <v>20.921009484005786</v>
      </c>
      <c r="E7" s="65">
        <f t="shared" si="2"/>
        <v>26.594770515994213</v>
      </c>
      <c r="F7" s="63">
        <v>4.07</v>
      </c>
      <c r="G7" s="66">
        <f t="shared" si="0"/>
        <v>51.58578</v>
      </c>
      <c r="I7" s="6">
        <v>47.51578</v>
      </c>
      <c r="J7" s="6">
        <v>4.07</v>
      </c>
      <c r="K7" s="6">
        <v>51.58578</v>
      </c>
    </row>
    <row r="8" spans="1:11" ht="15.75">
      <c r="A8" s="57" t="s">
        <v>16</v>
      </c>
      <c r="B8" s="17">
        <v>56</v>
      </c>
      <c r="C8" s="19">
        <f t="shared" si="3"/>
        <v>606.0169181234957</v>
      </c>
      <c r="D8" s="60">
        <f t="shared" si="1"/>
        <v>20.921009484005786</v>
      </c>
      <c r="E8" s="65">
        <f t="shared" si="2"/>
        <v>75.3104285159942</v>
      </c>
      <c r="F8" s="63">
        <v>4.07</v>
      </c>
      <c r="G8" s="66">
        <f t="shared" si="0"/>
        <v>100.30143799999999</v>
      </c>
      <c r="I8" s="6">
        <v>96.231438</v>
      </c>
      <c r="J8" s="6">
        <v>4.07</v>
      </c>
      <c r="K8" s="6">
        <v>100.301438</v>
      </c>
    </row>
    <row r="9" spans="1:11" ht="15.75">
      <c r="A9" s="57" t="s">
        <v>18</v>
      </c>
      <c r="B9" s="17">
        <v>95</v>
      </c>
      <c r="C9" s="19">
        <f t="shared" si="3"/>
        <v>430.0120040202273</v>
      </c>
      <c r="D9" s="60">
        <f t="shared" si="1"/>
        <v>35.49099823179553</v>
      </c>
      <c r="E9" s="65">
        <f t="shared" si="2"/>
        <v>53.438092768204484</v>
      </c>
      <c r="F9" s="63">
        <v>4.07</v>
      </c>
      <c r="G9" s="66">
        <f t="shared" si="0"/>
        <v>92.99909100000002</v>
      </c>
      <c r="I9" s="6">
        <v>88.92909100000001</v>
      </c>
      <c r="J9" s="6">
        <v>4.07</v>
      </c>
      <c r="K9" s="6">
        <v>92.99909099999999</v>
      </c>
    </row>
    <row r="10" spans="1:11" ht="15.75">
      <c r="A10" s="57" t="s">
        <v>20</v>
      </c>
      <c r="B10" s="17">
        <v>56</v>
      </c>
      <c r="C10" s="19">
        <f t="shared" si="3"/>
        <v>115.00320688802167</v>
      </c>
      <c r="D10" s="60">
        <f t="shared" si="1"/>
        <v>20.921009484005786</v>
      </c>
      <c r="E10" s="65">
        <f t="shared" si="2"/>
        <v>14.291582515994214</v>
      </c>
      <c r="F10" s="63">
        <v>4.07</v>
      </c>
      <c r="G10" s="66">
        <f t="shared" si="0"/>
        <v>39.282592</v>
      </c>
      <c r="I10" s="6">
        <v>35.212592</v>
      </c>
      <c r="J10" s="6">
        <v>4.07</v>
      </c>
      <c r="K10" s="6">
        <v>39.282592</v>
      </c>
    </row>
    <row r="11" spans="1:11" ht="15.75">
      <c r="A11" s="57" t="s">
        <v>22</v>
      </c>
      <c r="B11" s="17">
        <v>56</v>
      </c>
      <c r="C11" s="19">
        <f t="shared" si="3"/>
        <v>272.0075930334637</v>
      </c>
      <c r="D11" s="60">
        <f t="shared" si="1"/>
        <v>20.921009484005786</v>
      </c>
      <c r="E11" s="65">
        <f t="shared" si="2"/>
        <v>33.80270051599422</v>
      </c>
      <c r="F11" s="63">
        <v>4.07</v>
      </c>
      <c r="G11" s="66">
        <f t="shared" si="0"/>
        <v>58.793710000000004</v>
      </c>
      <c r="I11" s="6">
        <v>54.723710000000004</v>
      </c>
      <c r="J11" s="6">
        <v>4.07</v>
      </c>
      <c r="K11" s="6">
        <v>58.793710000000004</v>
      </c>
    </row>
    <row r="12" spans="1:11" ht="15.75">
      <c r="A12" s="57" t="s">
        <v>24</v>
      </c>
      <c r="B12" s="17">
        <v>95</v>
      </c>
      <c r="C12" s="19">
        <f t="shared" si="3"/>
        <v>236.00658875882615</v>
      </c>
      <c r="D12" s="60">
        <f t="shared" si="1"/>
        <v>35.49099823179553</v>
      </c>
      <c r="E12" s="65">
        <f t="shared" si="2"/>
        <v>29.32881376820447</v>
      </c>
      <c r="F12" s="63">
        <v>4.07</v>
      </c>
      <c r="G12" s="66">
        <f t="shared" si="0"/>
        <v>68.889812</v>
      </c>
      <c r="I12" s="6">
        <v>64.819812</v>
      </c>
      <c r="J12" s="6">
        <v>4.07</v>
      </c>
      <c r="K12" s="6">
        <v>68.88981199999999</v>
      </c>
    </row>
    <row r="13" spans="1:11" ht="15.75">
      <c r="A13" s="57" t="s">
        <v>26</v>
      </c>
      <c r="B13" s="17">
        <v>56</v>
      </c>
      <c r="C13" s="19">
        <f t="shared" si="3"/>
        <v>132.00367515791365</v>
      </c>
      <c r="D13" s="60">
        <f t="shared" si="1"/>
        <v>20.921009484005786</v>
      </c>
      <c r="E13" s="65">
        <f t="shared" si="2"/>
        <v>16.404250515994214</v>
      </c>
      <c r="F13" s="63">
        <v>4.07</v>
      </c>
      <c r="G13" s="66">
        <f t="shared" si="0"/>
        <v>41.39526</v>
      </c>
      <c r="I13" s="6">
        <v>37.32526</v>
      </c>
      <c r="J13" s="6">
        <v>4.07</v>
      </c>
      <c r="K13" s="6">
        <v>41.39526</v>
      </c>
    </row>
    <row r="14" spans="1:11" ht="15.75">
      <c r="A14" s="57" t="s">
        <v>28</v>
      </c>
      <c r="B14" s="17">
        <v>56</v>
      </c>
      <c r="C14" s="19">
        <f t="shared" si="3"/>
        <v>498.3779096389207</v>
      </c>
      <c r="D14" s="60">
        <f t="shared" si="1"/>
        <v>20.921009484005786</v>
      </c>
      <c r="E14" s="65">
        <f t="shared" si="2"/>
        <v>61.93400351599421</v>
      </c>
      <c r="F14" s="63">
        <v>4.07</v>
      </c>
      <c r="G14" s="66">
        <f t="shared" si="0"/>
        <v>86.925013</v>
      </c>
      <c r="I14" s="6">
        <v>82.855013</v>
      </c>
      <c r="J14" s="6">
        <v>4.07</v>
      </c>
      <c r="K14" s="6">
        <v>86.925013</v>
      </c>
    </row>
    <row r="15" spans="1:11" ht="15.75">
      <c r="A15" s="57" t="s">
        <v>30</v>
      </c>
      <c r="B15" s="17">
        <v>95</v>
      </c>
      <c r="C15" s="19">
        <f t="shared" si="3"/>
        <v>479.01336320629116</v>
      </c>
      <c r="D15" s="60">
        <f t="shared" si="1"/>
        <v>35.49099823179553</v>
      </c>
      <c r="E15" s="65">
        <f t="shared" si="2"/>
        <v>59.52754876820447</v>
      </c>
      <c r="F15" s="63">
        <v>4.07</v>
      </c>
      <c r="G15" s="66">
        <f t="shared" si="0"/>
        <v>99.088547</v>
      </c>
      <c r="I15" s="6">
        <v>95.018547</v>
      </c>
      <c r="J15" s="6">
        <v>4.07</v>
      </c>
      <c r="K15" s="6">
        <v>99.088547</v>
      </c>
    </row>
    <row r="16" spans="1:11" ht="15.75">
      <c r="A16" s="57" t="s">
        <v>32</v>
      </c>
      <c r="B16" s="17">
        <v>56</v>
      </c>
      <c r="C16" s="19">
        <f t="shared" si="3"/>
        <v>550.0153429263565</v>
      </c>
      <c r="D16" s="60">
        <f t="shared" si="1"/>
        <v>20.921009484005786</v>
      </c>
      <c r="E16" s="65">
        <f t="shared" si="2"/>
        <v>68.3510475159942</v>
      </c>
      <c r="F16" s="63">
        <v>4.07</v>
      </c>
      <c r="G16" s="66">
        <f t="shared" si="0"/>
        <v>93.34205699999998</v>
      </c>
      <c r="I16" s="6">
        <v>89.27205699999999</v>
      </c>
      <c r="J16" s="6">
        <v>4.07</v>
      </c>
      <c r="K16" s="6">
        <v>93.34205700000001</v>
      </c>
    </row>
    <row r="17" spans="1:11" ht="15.75">
      <c r="A17" s="57" t="s">
        <v>34</v>
      </c>
      <c r="B17" s="17">
        <v>56</v>
      </c>
      <c r="C17" s="19">
        <f t="shared" si="3"/>
        <v>592.0165263359406</v>
      </c>
      <c r="D17" s="60">
        <f t="shared" si="1"/>
        <v>20.921009484005786</v>
      </c>
      <c r="E17" s="65">
        <f t="shared" si="2"/>
        <v>73.5705835159942</v>
      </c>
      <c r="F17" s="63">
        <v>4.07</v>
      </c>
      <c r="G17" s="66">
        <f t="shared" si="0"/>
        <v>98.56159299999999</v>
      </c>
      <c r="I17" s="6">
        <v>94.491593</v>
      </c>
      <c r="J17" s="6">
        <v>4.07</v>
      </c>
      <c r="K17" s="6">
        <v>98.561593</v>
      </c>
    </row>
    <row r="18" spans="1:11" ht="15.75">
      <c r="A18" s="57" t="s">
        <v>36</v>
      </c>
      <c r="B18" s="17">
        <v>95</v>
      </c>
      <c r="C18" s="19">
        <f t="shared" si="3"/>
        <v>453.0126333017121</v>
      </c>
      <c r="D18" s="60">
        <f t="shared" si="1"/>
        <v>35.49099823179553</v>
      </c>
      <c r="E18" s="65">
        <f t="shared" si="2"/>
        <v>56.29640776820446</v>
      </c>
      <c r="F18" s="63">
        <v>4.07</v>
      </c>
      <c r="G18" s="66">
        <f t="shared" si="0"/>
        <v>95.857406</v>
      </c>
      <c r="I18" s="6">
        <v>91.78740599999999</v>
      </c>
      <c r="J18" s="6">
        <v>4.07</v>
      </c>
      <c r="K18" s="6">
        <v>95.857406</v>
      </c>
    </row>
    <row r="19" spans="1:11" ht="15.75">
      <c r="A19" s="57" t="s">
        <v>38</v>
      </c>
      <c r="B19" s="17">
        <v>56</v>
      </c>
      <c r="C19" s="19">
        <f t="shared" si="3"/>
        <v>284.0079231035687</v>
      </c>
      <c r="D19" s="60">
        <f t="shared" si="1"/>
        <v>20.921009484005786</v>
      </c>
      <c r="E19" s="65">
        <f t="shared" si="2"/>
        <v>35.29399551599422</v>
      </c>
      <c r="F19" s="63">
        <v>4.07</v>
      </c>
      <c r="G19" s="66">
        <f t="shared" si="0"/>
        <v>60.285005000000005</v>
      </c>
      <c r="I19" s="6">
        <v>56.215005000000005</v>
      </c>
      <c r="J19" s="6">
        <v>4.07</v>
      </c>
      <c r="K19" s="6">
        <v>60.285005000000005</v>
      </c>
    </row>
    <row r="20" spans="1:11" ht="15.75">
      <c r="A20" s="57" t="s">
        <v>40</v>
      </c>
      <c r="B20" s="17">
        <v>56</v>
      </c>
      <c r="C20" s="19">
        <f t="shared" si="3"/>
        <v>313.0087375374037</v>
      </c>
      <c r="D20" s="60">
        <f t="shared" si="1"/>
        <v>20.921009484005786</v>
      </c>
      <c r="E20" s="65">
        <f t="shared" si="2"/>
        <v>38.897960515994214</v>
      </c>
      <c r="F20" s="63">
        <v>4.07</v>
      </c>
      <c r="G20" s="66">
        <f t="shared" si="0"/>
        <v>63.88897</v>
      </c>
      <c r="I20" s="6">
        <v>59.81897</v>
      </c>
      <c r="J20" s="6">
        <v>4.07</v>
      </c>
      <c r="K20" s="6">
        <v>63.88897</v>
      </c>
    </row>
    <row r="21" spans="1:11" ht="15.75">
      <c r="A21" s="57" t="s">
        <v>42</v>
      </c>
      <c r="B21" s="17">
        <v>95</v>
      </c>
      <c r="C21" s="19">
        <f t="shared" si="3"/>
        <v>313.0087315200002</v>
      </c>
      <c r="D21" s="60">
        <f t="shared" si="1"/>
        <v>35.49099823179553</v>
      </c>
      <c r="E21" s="65">
        <f t="shared" si="2"/>
        <v>38.89795976820447</v>
      </c>
      <c r="F21" s="63">
        <v>4.07</v>
      </c>
      <c r="G21" s="66">
        <f t="shared" si="0"/>
        <v>78.458958</v>
      </c>
      <c r="I21" s="6">
        <v>74.388958</v>
      </c>
      <c r="J21" s="6">
        <v>4.07</v>
      </c>
      <c r="K21" s="6">
        <v>78.458958</v>
      </c>
    </row>
    <row r="22" spans="1:11" ht="15.75">
      <c r="A22" s="57" t="s">
        <v>44</v>
      </c>
      <c r="B22" s="17">
        <v>56</v>
      </c>
      <c r="C22" s="19">
        <f t="shared" si="3"/>
        <v>440.0122783902856</v>
      </c>
      <c r="D22" s="60">
        <f t="shared" si="1"/>
        <v>20.921009484005786</v>
      </c>
      <c r="E22" s="65">
        <f t="shared" si="2"/>
        <v>54.6808385159942</v>
      </c>
      <c r="F22" s="63">
        <v>4.07</v>
      </c>
      <c r="G22" s="66">
        <f t="shared" si="0"/>
        <v>79.67184799999998</v>
      </c>
      <c r="I22" s="6">
        <v>75.60184799999999</v>
      </c>
      <c r="J22" s="6">
        <v>4.07</v>
      </c>
      <c r="K22" s="6">
        <v>79.671848</v>
      </c>
    </row>
    <row r="23" spans="1:11" ht="15.75">
      <c r="A23" s="57" t="s">
        <v>46</v>
      </c>
      <c r="B23" s="17">
        <v>56</v>
      </c>
      <c r="C23" s="19">
        <f t="shared" si="3"/>
        <v>358.00998938240565</v>
      </c>
      <c r="D23" s="60">
        <f t="shared" si="1"/>
        <v>20.921009484005786</v>
      </c>
      <c r="E23" s="65">
        <f t="shared" si="2"/>
        <v>44.49031851599421</v>
      </c>
      <c r="F23" s="63">
        <v>4.07</v>
      </c>
      <c r="G23" s="66">
        <f t="shared" si="0"/>
        <v>69.48132799999999</v>
      </c>
      <c r="I23" s="6">
        <v>65.411328</v>
      </c>
      <c r="J23" s="6">
        <v>4.07</v>
      </c>
      <c r="K23" s="6">
        <v>69.48132799999999</v>
      </c>
    </row>
    <row r="24" spans="1:11" ht="15.75">
      <c r="A24" s="57" t="s">
        <v>48</v>
      </c>
      <c r="B24" s="17">
        <v>95</v>
      </c>
      <c r="C24" s="19">
        <f t="shared" si="3"/>
        <v>153.00426889222118</v>
      </c>
      <c r="D24" s="60">
        <f t="shared" si="1"/>
        <v>35.49099823179553</v>
      </c>
      <c r="E24" s="65">
        <f t="shared" si="2"/>
        <v>19.014018768204473</v>
      </c>
      <c r="F24" s="63">
        <v>4.07</v>
      </c>
      <c r="G24" s="66">
        <f t="shared" si="0"/>
        <v>58.575017</v>
      </c>
      <c r="I24" s="6">
        <v>54.505017</v>
      </c>
      <c r="J24" s="6">
        <v>4.07</v>
      </c>
      <c r="K24" s="6">
        <v>58.575017</v>
      </c>
    </row>
    <row r="25" spans="1:11" ht="15.75">
      <c r="A25" s="57" t="s">
        <v>50</v>
      </c>
      <c r="B25" s="17">
        <v>56</v>
      </c>
      <c r="C25" s="19">
        <f t="shared" si="3"/>
        <v>49.00137138514663</v>
      </c>
      <c r="D25" s="60">
        <f t="shared" si="1"/>
        <v>20.921009484005786</v>
      </c>
      <c r="E25" s="65">
        <f t="shared" si="2"/>
        <v>6.089457515994212</v>
      </c>
      <c r="F25" s="63">
        <v>4.07</v>
      </c>
      <c r="G25" s="66">
        <f t="shared" si="0"/>
        <v>31.080467</v>
      </c>
      <c r="I25" s="6">
        <v>27.010467</v>
      </c>
      <c r="J25" s="6">
        <v>4.07</v>
      </c>
      <c r="K25" s="6">
        <v>31.080467</v>
      </c>
    </row>
    <row r="26" spans="1:11" ht="15.75">
      <c r="A26" s="57" t="s">
        <v>52</v>
      </c>
      <c r="B26" s="17">
        <v>56</v>
      </c>
      <c r="C26" s="19">
        <f t="shared" si="3"/>
        <v>306.0085376201667</v>
      </c>
      <c r="D26" s="60">
        <f t="shared" si="1"/>
        <v>20.921009484005786</v>
      </c>
      <c r="E26" s="65">
        <f t="shared" si="2"/>
        <v>38.028037515994214</v>
      </c>
      <c r="F26" s="63">
        <v>4.07</v>
      </c>
      <c r="G26" s="66">
        <f t="shared" si="0"/>
        <v>63.019047</v>
      </c>
      <c r="I26" s="6">
        <v>58.949047</v>
      </c>
      <c r="J26" s="6">
        <v>4.07</v>
      </c>
      <c r="K26" s="6">
        <v>63.019047</v>
      </c>
    </row>
    <row r="27" spans="1:11" ht="15.75">
      <c r="A27" s="57" t="s">
        <v>54</v>
      </c>
      <c r="B27" s="17">
        <v>95</v>
      </c>
      <c r="C27" s="19">
        <f t="shared" si="3"/>
        <v>1190.0332115608264</v>
      </c>
      <c r="D27" s="60">
        <f t="shared" si="1"/>
        <v>35.49099823179553</v>
      </c>
      <c r="E27" s="65">
        <f t="shared" si="2"/>
        <v>147.8868137682045</v>
      </c>
      <c r="F27" s="63">
        <v>4.07</v>
      </c>
      <c r="G27" s="66">
        <f t="shared" si="0"/>
        <v>187.447812</v>
      </c>
      <c r="I27" s="6">
        <v>183.377812</v>
      </c>
      <c r="J27" s="6">
        <v>4.07</v>
      </c>
      <c r="K27" s="6">
        <v>187.44781200000003</v>
      </c>
    </row>
    <row r="28" spans="1:11" ht="15.75">
      <c r="A28" s="57" t="s">
        <v>56</v>
      </c>
      <c r="B28" s="17">
        <v>58</v>
      </c>
      <c r="C28" s="19">
        <f t="shared" si="3"/>
        <v>339.00946011813517</v>
      </c>
      <c r="D28" s="60">
        <f t="shared" si="1"/>
        <v>21.668188394148853</v>
      </c>
      <c r="E28" s="65">
        <f t="shared" si="2"/>
        <v>42.12910060585115</v>
      </c>
      <c r="F28" s="63">
        <v>4.07</v>
      </c>
      <c r="G28" s="66">
        <f t="shared" si="0"/>
        <v>67.867289</v>
      </c>
      <c r="I28" s="6">
        <v>63.797289</v>
      </c>
      <c r="J28" s="6">
        <v>4.07</v>
      </c>
      <c r="K28" s="6">
        <v>67.867289</v>
      </c>
    </row>
    <row r="29" spans="1:11" ht="15.75">
      <c r="A29" s="57" t="s">
        <v>58</v>
      </c>
      <c r="B29" s="17">
        <v>56</v>
      </c>
      <c r="C29" s="19">
        <f t="shared" si="3"/>
        <v>526.0146827861466</v>
      </c>
      <c r="D29" s="60">
        <f t="shared" si="1"/>
        <v>20.921009484005786</v>
      </c>
      <c r="E29" s="65">
        <f t="shared" si="2"/>
        <v>65.36845751599421</v>
      </c>
      <c r="F29" s="63">
        <v>4.07</v>
      </c>
      <c r="G29" s="66">
        <f t="shared" si="0"/>
        <v>90.359467</v>
      </c>
      <c r="I29" s="6">
        <v>86.289467</v>
      </c>
      <c r="J29" s="6">
        <v>4.07</v>
      </c>
      <c r="K29" s="6">
        <v>90.35946700000001</v>
      </c>
    </row>
    <row r="30" spans="1:11" ht="15.75">
      <c r="A30" s="57" t="s">
        <v>60</v>
      </c>
      <c r="B30" s="17">
        <v>95</v>
      </c>
      <c r="C30" s="19">
        <f t="shared" si="3"/>
        <v>905.0252537037773</v>
      </c>
      <c r="D30" s="60">
        <f t="shared" si="1"/>
        <v>35.49099823179553</v>
      </c>
      <c r="E30" s="65">
        <f t="shared" si="2"/>
        <v>112.46854276820447</v>
      </c>
      <c r="F30" s="63">
        <v>4.07</v>
      </c>
      <c r="G30" s="66">
        <f t="shared" si="0"/>
        <v>152.029541</v>
      </c>
      <c r="I30" s="6">
        <v>147.959541</v>
      </c>
      <c r="J30" s="6">
        <v>4.07</v>
      </c>
      <c r="K30" s="6">
        <v>152.029541</v>
      </c>
    </row>
    <row r="31" spans="1:11" ht="15.75">
      <c r="A31" s="57" t="s">
        <v>62</v>
      </c>
      <c r="B31" s="17">
        <v>56</v>
      </c>
      <c r="C31" s="19">
        <f t="shared" si="3"/>
        <v>550.0153429263565</v>
      </c>
      <c r="D31" s="60">
        <f t="shared" si="1"/>
        <v>20.921009484005786</v>
      </c>
      <c r="E31" s="65">
        <f t="shared" si="2"/>
        <v>68.3510475159942</v>
      </c>
      <c r="F31" s="63">
        <v>4.07</v>
      </c>
      <c r="G31" s="66">
        <f t="shared" si="0"/>
        <v>93.34205699999998</v>
      </c>
      <c r="I31" s="6">
        <v>89.27205699999999</v>
      </c>
      <c r="J31" s="6">
        <v>4.07</v>
      </c>
      <c r="K31" s="6">
        <v>93.34205700000001</v>
      </c>
    </row>
    <row r="32" spans="1:11" ht="16.5" thickBot="1">
      <c r="A32" s="58" t="s">
        <v>64</v>
      </c>
      <c r="B32" s="27">
        <v>56</v>
      </c>
      <c r="C32" s="28">
        <f t="shared" si="3"/>
        <v>857.0239153000038</v>
      </c>
      <c r="D32" s="61">
        <f t="shared" si="1"/>
        <v>20.921009484005786</v>
      </c>
      <c r="E32" s="67">
        <f t="shared" si="2"/>
        <v>106.50336051599422</v>
      </c>
      <c r="F32" s="68">
        <v>4.07</v>
      </c>
      <c r="G32" s="69">
        <f t="shared" si="0"/>
        <v>131.49437</v>
      </c>
      <c r="I32" s="6">
        <v>127.42437</v>
      </c>
      <c r="J32" s="6">
        <v>4.07</v>
      </c>
      <c r="K32" s="6">
        <v>131.49437</v>
      </c>
    </row>
    <row r="33" spans="1:11" ht="18.75" customHeight="1" thickBot="1">
      <c r="A33" s="207" t="s">
        <v>661</v>
      </c>
      <c r="B33" s="208"/>
      <c r="C33" s="74">
        <f>SUM(C4:C32)</f>
        <v>14015.755106740775</v>
      </c>
      <c r="D33" s="75">
        <f>SUM(D4:D32)</f>
        <v>753.1563414242082</v>
      </c>
      <c r="E33" s="75">
        <f>SUM(E4:E32)</f>
        <v>1741.7542175757917</v>
      </c>
      <c r="F33" s="75">
        <f>SUM(F4:F32)</f>
        <v>118.02999999999992</v>
      </c>
      <c r="G33" s="76">
        <f>SUM(G4:G32)</f>
        <v>2612.940558999999</v>
      </c>
      <c r="I33" s="15">
        <f>SUM(I4:I32)</f>
        <v>2494.910559</v>
      </c>
      <c r="J33" s="15">
        <f>SUM(J4:J32)</f>
        <v>118.02999999999992</v>
      </c>
      <c r="K33" s="15">
        <f>SUM(K4:K32)</f>
        <v>2612.9405589999997</v>
      </c>
    </row>
    <row r="34" ht="15.75" customHeight="1" thickBot="1">
      <c r="F34" s="4"/>
    </row>
    <row r="35" spans="4:7" ht="15.75" customHeight="1">
      <c r="D35" s="212" t="s">
        <v>663</v>
      </c>
      <c r="E35" s="159" t="s">
        <v>664</v>
      </c>
      <c r="F35" s="214" t="s">
        <v>645</v>
      </c>
      <c r="G35" s="51"/>
    </row>
    <row r="36" spans="4:7" ht="15.75" customHeight="1" thickBot="1">
      <c r="D36" s="213"/>
      <c r="E36" s="160"/>
      <c r="F36" s="215"/>
      <c r="G36" s="51"/>
    </row>
    <row r="37" spans="1:6" ht="19.5" customHeight="1">
      <c r="A37" s="191" t="s">
        <v>665</v>
      </c>
      <c r="B37" s="192"/>
      <c r="C37" s="193"/>
      <c r="D37" s="70">
        <f>G5+G7+G8+G10+G11+G13+G14+G16+G17+G19+G20+G22+G23+G25+G26+G28+G29+G31+G32</f>
        <v>1419.8602569999998</v>
      </c>
      <c r="E37" s="55">
        <v>19</v>
      </c>
      <c r="F37" s="73">
        <f>D37/E37</f>
        <v>74.7294872105263</v>
      </c>
    </row>
    <row r="38" spans="1:6" ht="19.5" customHeight="1" thickBot="1">
      <c r="A38" s="194" t="s">
        <v>666</v>
      </c>
      <c r="B38" s="195"/>
      <c r="C38" s="196"/>
      <c r="D38" s="71">
        <f>G4+G6+G9+G12+G15+G18+G21+G24+G27+G30</f>
        <v>1193.0803019999998</v>
      </c>
      <c r="E38" s="56">
        <v>10</v>
      </c>
      <c r="F38" s="118">
        <f>D38/E38</f>
        <v>119.30803019999999</v>
      </c>
    </row>
    <row r="39" spans="1:6" ht="24.75" customHeight="1" thickBot="1">
      <c r="A39" s="53"/>
      <c r="B39" s="216"/>
      <c r="C39" s="216"/>
      <c r="D39" s="72">
        <f>SUM(D34:D38)</f>
        <v>2612.9405589999997</v>
      </c>
      <c r="E39" s="54">
        <f>SUM(E34:E38)</f>
        <v>29</v>
      </c>
      <c r="F39" s="54">
        <f>D39/E39</f>
        <v>90.10139858620688</v>
      </c>
    </row>
    <row r="40" ht="15.75" customHeight="1"/>
    <row r="41" ht="15.75" customHeight="1"/>
    <row r="42" ht="15.75" customHeight="1"/>
  </sheetData>
  <sheetProtection/>
  <mergeCells count="12">
    <mergeCell ref="A33:B33"/>
    <mergeCell ref="A1:G1"/>
    <mergeCell ref="A2:A3"/>
    <mergeCell ref="C2:C3"/>
    <mergeCell ref="F2:F3"/>
    <mergeCell ref="G2:G3"/>
    <mergeCell ref="D35:D36"/>
    <mergeCell ref="E35:E36"/>
    <mergeCell ref="F35:F36"/>
    <mergeCell ref="A37:C37"/>
    <mergeCell ref="A38:C38"/>
    <mergeCell ref="B39:C39"/>
  </mergeCells>
  <printOptions/>
  <pageMargins left="0.62" right="0.1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2" max="3" width="10.421875" style="0" customWidth="1"/>
    <col min="4" max="4" width="11.140625" style="0" customWidth="1"/>
    <col min="5" max="6" width="12.421875" style="0" customWidth="1"/>
    <col min="7" max="7" width="11.140625" style="0" customWidth="1"/>
  </cols>
  <sheetData>
    <row r="1" spans="2:8" s="32" customFormat="1" ht="23.25" customHeight="1" thickBot="1">
      <c r="B1" s="20" t="s">
        <v>638</v>
      </c>
      <c r="C1" s="232" t="s">
        <v>635</v>
      </c>
      <c r="D1" s="30" t="s">
        <v>636</v>
      </c>
      <c r="E1" s="31" t="s">
        <v>637</v>
      </c>
      <c r="F1" s="230" t="s">
        <v>642</v>
      </c>
      <c r="G1" s="228" t="s">
        <v>640</v>
      </c>
      <c r="H1" s="228" t="s">
        <v>641</v>
      </c>
    </row>
    <row r="2" spans="2:8" s="32" customFormat="1" ht="25.5" customHeight="1" thickBot="1">
      <c r="B2" s="24" t="s">
        <v>639</v>
      </c>
      <c r="C2" s="233"/>
      <c r="D2" s="33">
        <v>0.3</v>
      </c>
      <c r="E2" s="33">
        <v>0.7</v>
      </c>
      <c r="F2" s="231"/>
      <c r="G2" s="229"/>
      <c r="H2" s="229"/>
    </row>
    <row r="3" spans="2:8" s="32" customFormat="1" ht="20.25" customHeight="1" thickBot="1">
      <c r="B3" s="136">
        <v>62210</v>
      </c>
      <c r="C3" s="137">
        <f>Maviçam!C89+Kızılçam!C97+Fıstıkçam!C97+Karaçam!C97+Beyazçam!C97+Köknar!C40+Ladin!C40+Sedir!C40+Sarıçam!C33</f>
        <v>436376.3550250563</v>
      </c>
      <c r="D3" s="137">
        <f>Maviçam!D89+Kızılçam!D97+Fıstıkçam!D97+Karaçam!D97+Beyazçam!D97+Köknar!D40+Ladin!D40+Sedir!D40+Sarıçam!D33</f>
        <v>23240.999999999993</v>
      </c>
      <c r="E3" s="137">
        <f>Maviçam!E89+Kızılçam!E97+Fıstıkçam!E97+Karaçam!E97+Beyazçam!E97+Köknar!E40+Ladin!E40+Sedir!E40+Sarıçam!E33</f>
        <v>54228.998083</v>
      </c>
      <c r="F3" s="137">
        <f>Maviçam!F89+Kızılçam!F97+Fıstıkçam!F97+Karaçam!F97+Beyazçam!F97+Köknar!F40+Ladin!F40+Sedir!F40+Sarıçam!F33</f>
        <v>2153.029999999998</v>
      </c>
      <c r="G3" s="137">
        <f>Maviçam!G89+Kızılçam!G97+Fıstıkçam!G97+Karaçam!G97+Beyazçam!G97+Köknar!G40+Ladin!G40+Sedir!G40+Sarıçam!G33</f>
        <v>79623.02808299998</v>
      </c>
      <c r="H3" s="137">
        <f>D3+E3</f>
        <v>77469.99808299998</v>
      </c>
    </row>
    <row r="4" ht="13.5" thickBot="1"/>
    <row r="5" spans="5:7" ht="30" customHeight="1" thickBot="1">
      <c r="E5" s="138" t="s">
        <v>663</v>
      </c>
      <c r="F5" s="138" t="s">
        <v>646</v>
      </c>
      <c r="G5" s="138" t="s">
        <v>645</v>
      </c>
    </row>
    <row r="6" spans="1:7" s="139" customFormat="1" ht="19.5" customHeight="1">
      <c r="A6" s="234" t="s">
        <v>650</v>
      </c>
      <c r="B6" s="235"/>
      <c r="C6" s="235"/>
      <c r="D6" s="236"/>
      <c r="E6" s="140">
        <f>Köknar!D44+Ladin!D44+Sedir!D44+Sarıçam!D37</f>
        <v>1856.1304759999998</v>
      </c>
      <c r="F6" s="141">
        <f>Köknar!E44+Ladin!E44+Sedir!E44+Sarıçam!E37</f>
        <v>25</v>
      </c>
      <c r="G6" s="140">
        <f>E6/F6</f>
        <v>74.24521904</v>
      </c>
    </row>
    <row r="7" spans="1:7" s="139" customFormat="1" ht="19.5" customHeight="1">
      <c r="A7" s="220" t="s">
        <v>647</v>
      </c>
      <c r="B7" s="221"/>
      <c r="C7" s="221"/>
      <c r="D7" s="222"/>
      <c r="E7" s="142">
        <f>Maviçam!D93+Kızılçam!D101+Fıstıkçam!D101+Karaçam!D101+Beyazçam!D101+Sarıçam!D38</f>
        <v>2685.635328</v>
      </c>
      <c r="F7" s="143">
        <f>Maviçam!E93+Kızılçam!E101+Fıstıkçam!E101+Karaçam!E101+Beyazçam!E101+Sarıçam!E38</f>
        <v>20</v>
      </c>
      <c r="G7" s="142">
        <f>E7/F7</f>
        <v>134.28176639999998</v>
      </c>
    </row>
    <row r="8" spans="1:8" s="139" customFormat="1" ht="19.5" customHeight="1">
      <c r="A8" s="220" t="s">
        <v>648</v>
      </c>
      <c r="B8" s="221"/>
      <c r="C8" s="221"/>
      <c r="D8" s="222"/>
      <c r="E8" s="142">
        <f>Maviçam!D94+Kızılçam!D102+Fıstıkçam!D102+Karaçam!D102+Beyazçam!D102+Köknar!D45+Ladin!D45+Sedir!D45</f>
        <v>68013.024365</v>
      </c>
      <c r="F8" s="143">
        <f>Maviçam!E94+Kızılçam!E102+Fıstıkçam!E102+Karaçam!E102+Beyazçam!E102+Köknar!E45+Ladin!E45+Sedir!E45</f>
        <v>464</v>
      </c>
      <c r="G8" s="142">
        <f>E8/F8</f>
        <v>146.57979389008622</v>
      </c>
      <c r="H8" s="52"/>
    </row>
    <row r="9" spans="1:8" s="139" customFormat="1" ht="19.5" customHeight="1" thickBot="1">
      <c r="A9" s="223" t="s">
        <v>649</v>
      </c>
      <c r="B9" s="224"/>
      <c r="C9" s="224"/>
      <c r="D9" s="225"/>
      <c r="E9" s="144">
        <f>Maviçam!D95+Kızılçam!D103+Fıstıkçam!D103+Karaçam!D103+Beyazçam!D103</f>
        <v>7068.237914</v>
      </c>
      <c r="F9" s="145">
        <f>Maviçam!E95+Kızılçam!E103+Fıstıkçam!E103+Karaçam!E103+Beyazçam!E103</f>
        <v>20</v>
      </c>
      <c r="G9" s="144">
        <f>E9/F9</f>
        <v>353.4118957</v>
      </c>
      <c r="H9" s="52"/>
    </row>
    <row r="10" spans="1:7" s="139" customFormat="1" ht="21.75" customHeight="1" thickBot="1">
      <c r="A10" s="52"/>
      <c r="B10" s="226" t="s">
        <v>643</v>
      </c>
      <c r="C10" s="226"/>
      <c r="D10" s="227"/>
      <c r="E10" s="146">
        <f>SUM(E6:E9)</f>
        <v>79623.028083</v>
      </c>
      <c r="F10" s="146">
        <f>SUM(F6:F9)</f>
        <v>529</v>
      </c>
      <c r="G10" s="146">
        <f>E10/F10</f>
        <v>150.51612113988656</v>
      </c>
    </row>
  </sheetData>
  <sheetProtection/>
  <mergeCells count="9">
    <mergeCell ref="A8:D8"/>
    <mergeCell ref="A9:D9"/>
    <mergeCell ref="B10:D10"/>
    <mergeCell ref="G1:G2"/>
    <mergeCell ref="H1:H2"/>
    <mergeCell ref="F1:F2"/>
    <mergeCell ref="C1:C2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PageLayoutView="0" workbookViewId="0" topLeftCell="A1">
      <selection activeCell="N9" sqref="N9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9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165" t="s">
        <v>651</v>
      </c>
      <c r="B1" s="166"/>
      <c r="C1" s="166"/>
      <c r="D1" s="166"/>
      <c r="E1" s="166"/>
      <c r="F1" s="166"/>
      <c r="G1" s="167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667</v>
      </c>
      <c r="G2" s="163" t="s">
        <v>653</v>
      </c>
      <c r="I2" s="22"/>
      <c r="J2" s="23"/>
    </row>
    <row r="3" spans="1:11" s="21" customFormat="1" ht="21.75" customHeight="1" thickBot="1">
      <c r="A3" s="168"/>
      <c r="B3" s="40" t="s">
        <v>639</v>
      </c>
      <c r="C3" s="170"/>
      <c r="D3" s="41" t="s">
        <v>671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.75" customHeight="1">
      <c r="A4" s="57" t="s">
        <v>7</v>
      </c>
      <c r="B4" s="25">
        <v>96</v>
      </c>
      <c r="C4" s="19">
        <f>E4*8.046919</f>
        <v>981.0273780381407</v>
      </c>
      <c r="D4" s="59">
        <f>B4*77470/62210*30/100</f>
        <v>35.86458768686706</v>
      </c>
      <c r="E4" s="62">
        <f>I4-D4</f>
        <v>121.91341531313296</v>
      </c>
      <c r="F4" s="131">
        <v>4.07</v>
      </c>
      <c r="G4" s="64">
        <f>D4+E4+F4</f>
        <v>161.848003</v>
      </c>
      <c r="I4" s="6">
        <v>157.778003</v>
      </c>
      <c r="J4" s="6">
        <v>4.07</v>
      </c>
      <c r="K4" s="6">
        <v>161.848003</v>
      </c>
    </row>
    <row r="5" spans="1:11" ht="15.75" customHeight="1">
      <c r="A5" s="133" t="s">
        <v>10</v>
      </c>
      <c r="B5" s="19">
        <v>96</v>
      </c>
      <c r="C5" s="19">
        <f>E5*8.046919</f>
        <v>971.0270935916476</v>
      </c>
      <c r="D5" s="60">
        <f aca="true" t="shared" si="0" ref="D5:D79">B5*77470/62210*30/100</f>
        <v>35.86458768686706</v>
      </c>
      <c r="E5" s="65">
        <f aca="true" t="shared" si="1" ref="E5:E39">I5-D5</f>
        <v>120.67066831313295</v>
      </c>
      <c r="F5" s="63">
        <v>4.07</v>
      </c>
      <c r="G5" s="66">
        <f aca="true" t="shared" si="2" ref="G5:G39">D5+E5+F5</f>
        <v>160.605256</v>
      </c>
      <c r="I5" s="16">
        <v>156.535256</v>
      </c>
      <c r="J5" s="16">
        <v>4.07</v>
      </c>
      <c r="K5" s="16">
        <v>160.605256</v>
      </c>
    </row>
    <row r="6" spans="1:11" ht="15.75" customHeight="1">
      <c r="A6" s="57" t="s">
        <v>12</v>
      </c>
      <c r="B6" s="17">
        <v>116</v>
      </c>
      <c r="C6" s="19">
        <f aca="true" t="shared" si="3" ref="C6:C39">E6*8.046919</f>
        <v>397.01107776720227</v>
      </c>
      <c r="D6" s="60">
        <f t="shared" si="0"/>
        <v>43.336376788297706</v>
      </c>
      <c r="E6" s="65">
        <f t="shared" si="1"/>
        <v>49.337029211702294</v>
      </c>
      <c r="F6" s="63">
        <v>4.07</v>
      </c>
      <c r="G6" s="66">
        <f t="shared" si="2"/>
        <v>96.743406</v>
      </c>
      <c r="I6" s="6">
        <v>92.673406</v>
      </c>
      <c r="J6" s="6">
        <v>4.07</v>
      </c>
      <c r="K6" s="6">
        <v>96.743406</v>
      </c>
    </row>
    <row r="7" spans="1:11" ht="15.75" customHeight="1">
      <c r="A7" s="57" t="s">
        <v>14</v>
      </c>
      <c r="B7" s="17">
        <v>116</v>
      </c>
      <c r="C7" s="19">
        <f t="shared" si="3"/>
        <v>375.01045520368524</v>
      </c>
      <c r="D7" s="60">
        <f t="shared" si="0"/>
        <v>43.336376788297706</v>
      </c>
      <c r="E7" s="65">
        <f t="shared" si="1"/>
        <v>46.602986211702294</v>
      </c>
      <c r="F7" s="63">
        <v>4.07</v>
      </c>
      <c r="G7" s="66">
        <f t="shared" si="2"/>
        <v>94.00936300000001</v>
      </c>
      <c r="I7" s="6">
        <v>89.939363</v>
      </c>
      <c r="J7" s="6">
        <v>4.07</v>
      </c>
      <c r="K7" s="6">
        <v>94.009363</v>
      </c>
    </row>
    <row r="8" spans="1:11" ht="15.75" customHeight="1">
      <c r="A8" s="57" t="s">
        <v>16</v>
      </c>
      <c r="B8" s="17">
        <v>116</v>
      </c>
      <c r="C8" s="19">
        <f t="shared" si="3"/>
        <v>1082.0301962171584</v>
      </c>
      <c r="D8" s="60">
        <f t="shared" si="0"/>
        <v>43.336376788297706</v>
      </c>
      <c r="E8" s="65">
        <f t="shared" si="1"/>
        <v>134.4651532117023</v>
      </c>
      <c r="F8" s="63">
        <v>4.07</v>
      </c>
      <c r="G8" s="66">
        <f t="shared" si="2"/>
        <v>181.87153</v>
      </c>
      <c r="I8" s="6">
        <v>177.80153</v>
      </c>
      <c r="J8" s="6">
        <v>4.07</v>
      </c>
      <c r="K8" s="6">
        <v>181.87153000000004</v>
      </c>
    </row>
    <row r="9" spans="1:11" ht="15.75" customHeight="1">
      <c r="A9" s="57" t="s">
        <v>18</v>
      </c>
      <c r="B9" s="17">
        <v>116</v>
      </c>
      <c r="C9" s="19">
        <f t="shared" si="3"/>
        <v>188.00524790644022</v>
      </c>
      <c r="D9" s="60">
        <f t="shared" si="0"/>
        <v>43.336376788297706</v>
      </c>
      <c r="E9" s="65">
        <f t="shared" si="1"/>
        <v>23.36363121170229</v>
      </c>
      <c r="F9" s="63">
        <v>4.07</v>
      </c>
      <c r="G9" s="66">
        <f t="shared" si="2"/>
        <v>70.77000799999999</v>
      </c>
      <c r="I9" s="6">
        <v>66.700008</v>
      </c>
      <c r="J9" s="6">
        <v>4.07</v>
      </c>
      <c r="K9" s="6">
        <v>70.77000799999999</v>
      </c>
    </row>
    <row r="10" spans="1:11" ht="15.75" customHeight="1">
      <c r="A10" s="57" t="s">
        <v>20</v>
      </c>
      <c r="B10" s="17">
        <v>116</v>
      </c>
      <c r="C10" s="19">
        <f t="shared" si="3"/>
        <v>909.0253646136302</v>
      </c>
      <c r="D10" s="60">
        <f t="shared" si="0"/>
        <v>43.336376788297706</v>
      </c>
      <c r="E10" s="65">
        <f t="shared" si="1"/>
        <v>112.96564121170229</v>
      </c>
      <c r="F10" s="63">
        <v>4.07</v>
      </c>
      <c r="G10" s="66">
        <f t="shared" si="2"/>
        <v>160.372018</v>
      </c>
      <c r="I10" s="6">
        <v>156.302018</v>
      </c>
      <c r="J10" s="6">
        <v>4.07</v>
      </c>
      <c r="K10" s="6">
        <v>160.372018</v>
      </c>
    </row>
    <row r="11" spans="1:11" ht="15.75" customHeight="1">
      <c r="A11" s="57" t="s">
        <v>22</v>
      </c>
      <c r="B11" s="17">
        <v>116</v>
      </c>
      <c r="C11" s="19">
        <f t="shared" si="3"/>
        <v>1314.0366714532431</v>
      </c>
      <c r="D11" s="60">
        <f t="shared" si="0"/>
        <v>43.336376788297706</v>
      </c>
      <c r="E11" s="65">
        <f t="shared" si="1"/>
        <v>163.29686821170228</v>
      </c>
      <c r="F11" s="63">
        <v>4.07</v>
      </c>
      <c r="G11" s="66">
        <f t="shared" si="2"/>
        <v>210.70324499999998</v>
      </c>
      <c r="I11" s="6">
        <v>206.633245</v>
      </c>
      <c r="J11" s="6">
        <v>4.07</v>
      </c>
      <c r="K11" s="6">
        <v>210.70324500000004</v>
      </c>
    </row>
    <row r="12" spans="1:11" ht="15.75" customHeight="1">
      <c r="A12" s="57" t="s">
        <v>24</v>
      </c>
      <c r="B12" s="17">
        <v>116</v>
      </c>
      <c r="C12" s="19">
        <f t="shared" si="3"/>
        <v>1194.0333144237604</v>
      </c>
      <c r="D12" s="60">
        <f t="shared" si="0"/>
        <v>43.336376788297706</v>
      </c>
      <c r="E12" s="65">
        <f t="shared" si="1"/>
        <v>148.3839112117023</v>
      </c>
      <c r="F12" s="63">
        <v>4.07</v>
      </c>
      <c r="G12" s="66">
        <f t="shared" si="2"/>
        <v>195.790288</v>
      </c>
      <c r="I12" s="6">
        <v>191.720288</v>
      </c>
      <c r="J12" s="6">
        <v>4.07</v>
      </c>
      <c r="K12" s="6">
        <v>195.79028799999998</v>
      </c>
    </row>
    <row r="13" spans="1:11" ht="15.75" customHeight="1">
      <c r="A13" s="57" t="s">
        <v>26</v>
      </c>
      <c r="B13" s="17">
        <v>116</v>
      </c>
      <c r="C13" s="19">
        <f t="shared" si="3"/>
        <v>1033.0288289841756</v>
      </c>
      <c r="D13" s="60">
        <f t="shared" si="0"/>
        <v>43.336376788297706</v>
      </c>
      <c r="E13" s="65">
        <f t="shared" si="1"/>
        <v>128.37569621170232</v>
      </c>
      <c r="F13" s="63">
        <v>4.07</v>
      </c>
      <c r="G13" s="66">
        <f t="shared" si="2"/>
        <v>175.78207300000003</v>
      </c>
      <c r="I13" s="6">
        <v>171.71207300000003</v>
      </c>
      <c r="J13" s="6">
        <v>4.07</v>
      </c>
      <c r="K13" s="6">
        <v>175.782073</v>
      </c>
    </row>
    <row r="14" spans="1:11" ht="15.75" customHeight="1">
      <c r="A14" s="57" t="s">
        <v>28</v>
      </c>
      <c r="B14" s="17">
        <v>116</v>
      </c>
      <c r="C14" s="19">
        <f t="shared" si="3"/>
        <v>1244.034712515468</v>
      </c>
      <c r="D14" s="60">
        <f t="shared" si="0"/>
        <v>43.336376788297706</v>
      </c>
      <c r="E14" s="65">
        <f t="shared" si="1"/>
        <v>154.59764321170226</v>
      </c>
      <c r="F14" s="63">
        <v>4.07</v>
      </c>
      <c r="G14" s="66">
        <f t="shared" si="2"/>
        <v>202.00401999999997</v>
      </c>
      <c r="I14" s="6">
        <v>197.93401999999998</v>
      </c>
      <c r="J14" s="6">
        <v>4.07</v>
      </c>
      <c r="K14" s="6">
        <v>202.00402</v>
      </c>
    </row>
    <row r="15" spans="1:11" ht="15.75" customHeight="1">
      <c r="A15" s="57" t="s">
        <v>30</v>
      </c>
      <c r="B15" s="17">
        <v>116</v>
      </c>
      <c r="C15" s="19">
        <f t="shared" si="3"/>
        <v>917.0255953895921</v>
      </c>
      <c r="D15" s="60">
        <f t="shared" si="0"/>
        <v>43.336376788297706</v>
      </c>
      <c r="E15" s="65">
        <f t="shared" si="1"/>
        <v>113.95983921170227</v>
      </c>
      <c r="F15" s="63">
        <v>4.07</v>
      </c>
      <c r="G15" s="66">
        <f t="shared" si="2"/>
        <v>161.36621599999998</v>
      </c>
      <c r="I15" s="6">
        <v>157.296216</v>
      </c>
      <c r="J15" s="6">
        <v>4.07</v>
      </c>
      <c r="K15" s="6">
        <v>161.366216</v>
      </c>
    </row>
    <row r="16" spans="1:11" ht="15.75" customHeight="1">
      <c r="A16" s="57" t="s">
        <v>32</v>
      </c>
      <c r="B16" s="17">
        <v>116</v>
      </c>
      <c r="C16" s="19">
        <f t="shared" si="3"/>
        <v>1333.0371853467473</v>
      </c>
      <c r="D16" s="60">
        <f t="shared" si="0"/>
        <v>43.336376788297706</v>
      </c>
      <c r="E16" s="65">
        <f t="shared" si="1"/>
        <v>165.6580842117023</v>
      </c>
      <c r="F16" s="63">
        <v>4.07</v>
      </c>
      <c r="G16" s="66">
        <f t="shared" si="2"/>
        <v>213.064461</v>
      </c>
      <c r="I16" s="6">
        <v>208.994461</v>
      </c>
      <c r="J16" s="6">
        <v>4.07</v>
      </c>
      <c r="K16" s="6">
        <v>213.06446100000002</v>
      </c>
    </row>
    <row r="17" spans="1:11" ht="15.75" customHeight="1">
      <c r="A17" s="57" t="s">
        <v>34</v>
      </c>
      <c r="B17" s="17">
        <v>116</v>
      </c>
      <c r="C17" s="19">
        <f t="shared" si="3"/>
        <v>249.00694520952825</v>
      </c>
      <c r="D17" s="60">
        <f t="shared" si="0"/>
        <v>43.336376788297706</v>
      </c>
      <c r="E17" s="65">
        <f t="shared" si="1"/>
        <v>30.944383211702295</v>
      </c>
      <c r="F17" s="63">
        <v>4.07</v>
      </c>
      <c r="G17" s="66">
        <f t="shared" si="2"/>
        <v>78.35076000000001</v>
      </c>
      <c r="I17" s="6">
        <v>74.28076</v>
      </c>
      <c r="J17" s="6">
        <v>4.07</v>
      </c>
      <c r="K17" s="6">
        <v>78.35076</v>
      </c>
    </row>
    <row r="18" spans="1:11" ht="15.75" customHeight="1">
      <c r="A18" s="57" t="s">
        <v>36</v>
      </c>
      <c r="B18" s="17">
        <v>116</v>
      </c>
      <c r="C18" s="19">
        <f t="shared" si="3"/>
        <v>630.0175758150933</v>
      </c>
      <c r="D18" s="60">
        <f t="shared" si="0"/>
        <v>43.336376788297706</v>
      </c>
      <c r="E18" s="65">
        <f t="shared" si="1"/>
        <v>78.2930182117023</v>
      </c>
      <c r="F18" s="63">
        <v>4.07</v>
      </c>
      <c r="G18" s="66">
        <f t="shared" si="2"/>
        <v>125.69939500000001</v>
      </c>
      <c r="I18" s="6">
        <v>121.629395</v>
      </c>
      <c r="J18" s="6">
        <v>4.07</v>
      </c>
      <c r="K18" s="6">
        <v>125.69939500000001</v>
      </c>
    </row>
    <row r="19" spans="1:11" ht="15.75" customHeight="1">
      <c r="A19" s="57" t="s">
        <v>38</v>
      </c>
      <c r="B19" s="17">
        <v>116</v>
      </c>
      <c r="C19" s="19">
        <f t="shared" si="3"/>
        <v>263.00733699708326</v>
      </c>
      <c r="D19" s="60">
        <f t="shared" si="0"/>
        <v>43.336376788297706</v>
      </c>
      <c r="E19" s="65">
        <f t="shared" si="1"/>
        <v>32.6842282117023</v>
      </c>
      <c r="F19" s="63">
        <v>4.07</v>
      </c>
      <c r="G19" s="66">
        <f t="shared" si="2"/>
        <v>80.09060500000001</v>
      </c>
      <c r="I19" s="6">
        <v>76.020605</v>
      </c>
      <c r="J19" s="6">
        <v>4.07</v>
      </c>
      <c r="K19" s="6">
        <v>80.090605</v>
      </c>
    </row>
    <row r="20" spans="1:11" ht="15.75" customHeight="1">
      <c r="A20" s="57" t="s">
        <v>40</v>
      </c>
      <c r="B20" s="17">
        <v>116</v>
      </c>
      <c r="C20" s="19">
        <f t="shared" si="3"/>
        <v>802.0223846068153</v>
      </c>
      <c r="D20" s="60">
        <f t="shared" si="0"/>
        <v>43.336376788297706</v>
      </c>
      <c r="E20" s="65">
        <f t="shared" si="1"/>
        <v>99.6682562117023</v>
      </c>
      <c r="F20" s="63">
        <v>4.07</v>
      </c>
      <c r="G20" s="66">
        <f t="shared" si="2"/>
        <v>147.074633</v>
      </c>
      <c r="I20" s="6">
        <v>143.004633</v>
      </c>
      <c r="J20" s="6">
        <v>4.07</v>
      </c>
      <c r="K20" s="6">
        <v>147.074633</v>
      </c>
    </row>
    <row r="21" spans="1:11" ht="15.75" customHeight="1">
      <c r="A21" s="57" t="s">
        <v>42</v>
      </c>
      <c r="B21" s="17">
        <v>116</v>
      </c>
      <c r="C21" s="19">
        <f t="shared" si="3"/>
        <v>725.0202257518032</v>
      </c>
      <c r="D21" s="60">
        <f t="shared" si="0"/>
        <v>43.336376788297706</v>
      </c>
      <c r="E21" s="65">
        <f t="shared" si="1"/>
        <v>90.09910821170229</v>
      </c>
      <c r="F21" s="63">
        <v>4.07</v>
      </c>
      <c r="G21" s="66">
        <f t="shared" si="2"/>
        <v>137.505485</v>
      </c>
      <c r="I21" s="6">
        <v>133.435485</v>
      </c>
      <c r="J21" s="6">
        <v>4.07</v>
      </c>
      <c r="K21" s="6">
        <v>137.505485</v>
      </c>
    </row>
    <row r="22" spans="1:11" ht="15.75" customHeight="1">
      <c r="A22" s="57" t="s">
        <v>44</v>
      </c>
      <c r="B22" s="17">
        <v>116</v>
      </c>
      <c r="C22" s="19">
        <f t="shared" si="3"/>
        <v>799.0223000775593</v>
      </c>
      <c r="D22" s="60">
        <f t="shared" si="0"/>
        <v>43.336376788297706</v>
      </c>
      <c r="E22" s="65">
        <f t="shared" si="1"/>
        <v>99.29543221170229</v>
      </c>
      <c r="F22" s="63">
        <v>4.07</v>
      </c>
      <c r="G22" s="66">
        <f t="shared" si="2"/>
        <v>146.701809</v>
      </c>
      <c r="I22" s="6">
        <v>142.631809</v>
      </c>
      <c r="J22" s="6">
        <v>4.07</v>
      </c>
      <c r="K22" s="6">
        <v>146.701809</v>
      </c>
    </row>
    <row r="23" spans="1:11" ht="15.75" customHeight="1">
      <c r="A23" s="57" t="s">
        <v>46</v>
      </c>
      <c r="B23" s="17">
        <v>116</v>
      </c>
      <c r="C23" s="19">
        <f t="shared" si="3"/>
        <v>752.0209865151072</v>
      </c>
      <c r="D23" s="60">
        <f t="shared" si="0"/>
        <v>43.336376788297706</v>
      </c>
      <c r="E23" s="65">
        <f t="shared" si="1"/>
        <v>93.45452421170228</v>
      </c>
      <c r="F23" s="63">
        <v>4.07</v>
      </c>
      <c r="G23" s="66">
        <f t="shared" si="2"/>
        <v>140.86090099999998</v>
      </c>
      <c r="I23" s="6">
        <v>136.790901</v>
      </c>
      <c r="J23" s="6">
        <v>4.07</v>
      </c>
      <c r="K23" s="6">
        <v>140.860901</v>
      </c>
    </row>
    <row r="24" spans="1:11" ht="15.75" customHeight="1">
      <c r="A24" s="57" t="s">
        <v>48</v>
      </c>
      <c r="B24" s="17">
        <v>116</v>
      </c>
      <c r="C24" s="19">
        <f t="shared" si="3"/>
        <v>1466.0409113519793</v>
      </c>
      <c r="D24" s="60">
        <f t="shared" si="0"/>
        <v>43.336376788297706</v>
      </c>
      <c r="E24" s="65">
        <f t="shared" si="1"/>
        <v>182.18661221170228</v>
      </c>
      <c r="F24" s="63">
        <v>4.07</v>
      </c>
      <c r="G24" s="66">
        <f t="shared" si="2"/>
        <v>229.592989</v>
      </c>
      <c r="I24" s="6">
        <v>225.522989</v>
      </c>
      <c r="J24" s="6">
        <v>4.07</v>
      </c>
      <c r="K24" s="6">
        <v>229.592989</v>
      </c>
    </row>
    <row r="25" spans="1:11" ht="15.75" customHeight="1">
      <c r="A25" s="57" t="s">
        <v>50</v>
      </c>
      <c r="B25" s="17">
        <v>116</v>
      </c>
      <c r="C25" s="19">
        <f t="shared" si="3"/>
        <v>954.0266245055512</v>
      </c>
      <c r="D25" s="60">
        <f t="shared" si="0"/>
        <v>43.336376788297706</v>
      </c>
      <c r="E25" s="65">
        <f t="shared" si="1"/>
        <v>118.55800021170228</v>
      </c>
      <c r="F25" s="63">
        <v>4.07</v>
      </c>
      <c r="G25" s="66">
        <f t="shared" si="2"/>
        <v>165.96437699999998</v>
      </c>
      <c r="I25" s="6">
        <v>161.894377</v>
      </c>
      <c r="J25" s="6">
        <v>4.07</v>
      </c>
      <c r="K25" s="6">
        <v>165.964377</v>
      </c>
    </row>
    <row r="26" spans="1:11" ht="15.75" customHeight="1">
      <c r="A26" s="57" t="s">
        <v>52</v>
      </c>
      <c r="B26" s="17">
        <v>116</v>
      </c>
      <c r="C26" s="19">
        <f t="shared" si="3"/>
        <v>1132.0315782150283</v>
      </c>
      <c r="D26" s="60">
        <f t="shared" si="0"/>
        <v>43.336376788297706</v>
      </c>
      <c r="E26" s="65">
        <f t="shared" si="1"/>
        <v>140.6788832117023</v>
      </c>
      <c r="F26" s="63">
        <v>4.07</v>
      </c>
      <c r="G26" s="66">
        <f t="shared" si="2"/>
        <v>188.08526</v>
      </c>
      <c r="I26" s="6">
        <v>184.01526</v>
      </c>
      <c r="J26" s="6">
        <v>4.07</v>
      </c>
      <c r="K26" s="6">
        <v>188.08526000000003</v>
      </c>
    </row>
    <row r="27" spans="1:11" ht="15.75" customHeight="1">
      <c r="A27" s="57" t="s">
        <v>54</v>
      </c>
      <c r="B27" s="17">
        <v>116</v>
      </c>
      <c r="C27" s="19">
        <f t="shared" si="3"/>
        <v>59.00164533610827</v>
      </c>
      <c r="D27" s="60">
        <f t="shared" si="0"/>
        <v>43.336376788297706</v>
      </c>
      <c r="E27" s="65">
        <f t="shared" si="1"/>
        <v>7.3322032117023</v>
      </c>
      <c r="F27" s="63">
        <v>4.07</v>
      </c>
      <c r="G27" s="66">
        <f t="shared" si="2"/>
        <v>54.738580000000006</v>
      </c>
      <c r="I27" s="6">
        <v>50.668580000000006</v>
      </c>
      <c r="J27" s="6">
        <v>4.07</v>
      </c>
      <c r="K27" s="6">
        <v>54.738580000000006</v>
      </c>
    </row>
    <row r="28" spans="1:11" ht="15.75" customHeight="1">
      <c r="A28" s="57" t="s">
        <v>56</v>
      </c>
      <c r="B28" s="17">
        <v>116</v>
      </c>
      <c r="C28" s="19">
        <f t="shared" si="3"/>
        <v>584.0163011582853</v>
      </c>
      <c r="D28" s="60">
        <f t="shared" si="0"/>
        <v>43.336376788297706</v>
      </c>
      <c r="E28" s="65">
        <f t="shared" si="1"/>
        <v>72.5763862117023</v>
      </c>
      <c r="F28" s="63">
        <v>4.07</v>
      </c>
      <c r="G28" s="66">
        <f t="shared" si="2"/>
        <v>119.982763</v>
      </c>
      <c r="I28" s="6">
        <v>115.912763</v>
      </c>
      <c r="J28" s="6">
        <v>4.07</v>
      </c>
      <c r="K28" s="6">
        <v>119.98276300000002</v>
      </c>
    </row>
    <row r="29" spans="1:11" ht="15.75" customHeight="1">
      <c r="A29" s="57" t="s">
        <v>58</v>
      </c>
      <c r="B29" s="17">
        <v>116</v>
      </c>
      <c r="C29" s="19">
        <f t="shared" si="3"/>
        <v>1182.0329924005744</v>
      </c>
      <c r="D29" s="60">
        <f t="shared" si="0"/>
        <v>43.336376788297706</v>
      </c>
      <c r="E29" s="65">
        <f t="shared" si="1"/>
        <v>146.8926172117023</v>
      </c>
      <c r="F29" s="63">
        <v>4.07</v>
      </c>
      <c r="G29" s="66">
        <f t="shared" si="2"/>
        <v>194.298994</v>
      </c>
      <c r="I29" s="6">
        <v>190.228994</v>
      </c>
      <c r="J29" s="6">
        <v>4.07</v>
      </c>
      <c r="K29" s="6">
        <v>194.298994</v>
      </c>
    </row>
    <row r="30" spans="1:11" ht="15.75" customHeight="1">
      <c r="A30" s="57" t="s">
        <v>60</v>
      </c>
      <c r="B30" s="17">
        <v>116</v>
      </c>
      <c r="C30" s="19">
        <f t="shared" si="3"/>
        <v>92.0025590640862</v>
      </c>
      <c r="D30" s="60">
        <f t="shared" si="0"/>
        <v>43.336376788297706</v>
      </c>
      <c r="E30" s="65">
        <f t="shared" si="1"/>
        <v>11.433265211702292</v>
      </c>
      <c r="F30" s="63">
        <v>4.07</v>
      </c>
      <c r="G30" s="66">
        <f t="shared" si="2"/>
        <v>58.839642</v>
      </c>
      <c r="I30" s="6">
        <v>54.769642</v>
      </c>
      <c r="J30" s="6">
        <v>4.07</v>
      </c>
      <c r="K30" s="6">
        <v>58.839642</v>
      </c>
    </row>
    <row r="31" spans="1:11" ht="15.75" customHeight="1">
      <c r="A31" s="57" t="s">
        <v>62</v>
      </c>
      <c r="B31" s="17">
        <v>116</v>
      </c>
      <c r="C31" s="19">
        <f t="shared" si="3"/>
        <v>637.0177757323304</v>
      </c>
      <c r="D31" s="60">
        <f t="shared" si="0"/>
        <v>43.336376788297706</v>
      </c>
      <c r="E31" s="65">
        <f t="shared" si="1"/>
        <v>79.1629412117023</v>
      </c>
      <c r="F31" s="63">
        <v>4.07</v>
      </c>
      <c r="G31" s="66">
        <f t="shared" si="2"/>
        <v>126.56931800000001</v>
      </c>
      <c r="I31" s="6">
        <v>122.499318</v>
      </c>
      <c r="J31" s="6">
        <v>4.07</v>
      </c>
      <c r="K31" s="6">
        <v>126.56931800000001</v>
      </c>
    </row>
    <row r="32" spans="1:11" ht="15.75" customHeight="1">
      <c r="A32" s="57" t="s">
        <v>64</v>
      </c>
      <c r="B32" s="17">
        <v>116</v>
      </c>
      <c r="C32" s="19">
        <f t="shared" si="3"/>
        <v>131.0036579444142</v>
      </c>
      <c r="D32" s="60">
        <f t="shared" si="0"/>
        <v>43.336376788297706</v>
      </c>
      <c r="E32" s="65">
        <f t="shared" si="1"/>
        <v>16.27997721170229</v>
      </c>
      <c r="F32" s="63">
        <v>4.07</v>
      </c>
      <c r="G32" s="66">
        <f t="shared" si="2"/>
        <v>63.686353999999994</v>
      </c>
      <c r="I32" s="6">
        <v>59.616353999999994</v>
      </c>
      <c r="J32" s="6">
        <v>4.07</v>
      </c>
      <c r="K32" s="6">
        <v>63.686353999999994</v>
      </c>
    </row>
    <row r="33" spans="1:11" ht="15.75" customHeight="1">
      <c r="A33" s="57" t="s">
        <v>66</v>
      </c>
      <c r="B33" s="17">
        <v>116</v>
      </c>
      <c r="C33" s="19">
        <f t="shared" si="3"/>
        <v>955.0266553642763</v>
      </c>
      <c r="D33" s="60">
        <f t="shared" si="0"/>
        <v>43.336376788297706</v>
      </c>
      <c r="E33" s="65">
        <f t="shared" si="1"/>
        <v>118.68227521170229</v>
      </c>
      <c r="F33" s="63">
        <v>4.07</v>
      </c>
      <c r="G33" s="66">
        <f t="shared" si="2"/>
        <v>166.088652</v>
      </c>
      <c r="I33" s="6">
        <v>162.018652</v>
      </c>
      <c r="J33" s="6">
        <v>4.07</v>
      </c>
      <c r="K33" s="6">
        <v>166.088652</v>
      </c>
    </row>
    <row r="34" spans="1:11" ht="15.75" customHeight="1">
      <c r="A34" s="57" t="s">
        <v>68</v>
      </c>
      <c r="B34" s="17">
        <v>116</v>
      </c>
      <c r="C34" s="19">
        <f t="shared" si="3"/>
        <v>1003.0279917385343</v>
      </c>
      <c r="D34" s="60">
        <f t="shared" si="0"/>
        <v>43.336376788297706</v>
      </c>
      <c r="E34" s="65">
        <f t="shared" si="1"/>
        <v>124.64745721170229</v>
      </c>
      <c r="F34" s="63">
        <v>4.07</v>
      </c>
      <c r="G34" s="66">
        <f t="shared" si="2"/>
        <v>172.053834</v>
      </c>
      <c r="I34" s="6">
        <v>167.983834</v>
      </c>
      <c r="J34" s="6">
        <v>4.07</v>
      </c>
      <c r="K34" s="6">
        <v>172.053834</v>
      </c>
    </row>
    <row r="35" spans="1:11" ht="15.75" customHeight="1">
      <c r="A35" s="57" t="s">
        <v>70</v>
      </c>
      <c r="B35" s="17">
        <v>116</v>
      </c>
      <c r="C35" s="19">
        <f t="shared" si="3"/>
        <v>172.00479440143522</v>
      </c>
      <c r="D35" s="60">
        <f t="shared" si="0"/>
        <v>43.336376788297706</v>
      </c>
      <c r="E35" s="65">
        <f t="shared" si="1"/>
        <v>21.375236211702294</v>
      </c>
      <c r="F35" s="63">
        <v>4.07</v>
      </c>
      <c r="G35" s="66">
        <f t="shared" si="2"/>
        <v>68.781613</v>
      </c>
      <c r="I35" s="6">
        <v>64.711613</v>
      </c>
      <c r="J35" s="6">
        <v>4.07</v>
      </c>
      <c r="K35" s="6">
        <v>68.781613</v>
      </c>
    </row>
    <row r="36" spans="1:11" ht="15.75" customHeight="1">
      <c r="A36" s="57" t="s">
        <v>72</v>
      </c>
      <c r="B36" s="17">
        <v>116</v>
      </c>
      <c r="C36" s="19">
        <f t="shared" si="3"/>
        <v>1211.0337987874902</v>
      </c>
      <c r="D36" s="60">
        <f t="shared" si="0"/>
        <v>43.336376788297706</v>
      </c>
      <c r="E36" s="65">
        <f t="shared" si="1"/>
        <v>150.49658121170228</v>
      </c>
      <c r="F36" s="63">
        <v>4.07</v>
      </c>
      <c r="G36" s="66">
        <f t="shared" si="2"/>
        <v>197.90295799999998</v>
      </c>
      <c r="I36" s="6">
        <v>193.832958</v>
      </c>
      <c r="J36" s="6">
        <v>4.07</v>
      </c>
      <c r="K36" s="6">
        <v>197.902958</v>
      </c>
    </row>
    <row r="37" spans="1:11" ht="15.75" customHeight="1">
      <c r="A37" s="57" t="s">
        <v>74</v>
      </c>
      <c r="B37" s="17">
        <v>116</v>
      </c>
      <c r="C37" s="19">
        <f t="shared" si="3"/>
        <v>247.00689153899717</v>
      </c>
      <c r="D37" s="60">
        <f t="shared" si="0"/>
        <v>43.336376788297706</v>
      </c>
      <c r="E37" s="65">
        <f t="shared" si="1"/>
        <v>30.695834211702284</v>
      </c>
      <c r="F37" s="63">
        <v>4.07</v>
      </c>
      <c r="G37" s="66">
        <f t="shared" si="2"/>
        <v>78.10221099999998</v>
      </c>
      <c r="I37" s="6">
        <v>74.03221099999999</v>
      </c>
      <c r="J37" s="6">
        <v>4.07</v>
      </c>
      <c r="K37" s="6">
        <v>78.102211</v>
      </c>
    </row>
    <row r="38" spans="1:11" ht="15.75" customHeight="1">
      <c r="A38" s="57" t="s">
        <v>76</v>
      </c>
      <c r="B38" s="17">
        <v>116</v>
      </c>
      <c r="C38" s="19">
        <f t="shared" si="3"/>
        <v>828.0231064644752</v>
      </c>
      <c r="D38" s="60">
        <f t="shared" si="0"/>
        <v>43.336376788297706</v>
      </c>
      <c r="E38" s="65">
        <f t="shared" si="1"/>
        <v>102.89939621170228</v>
      </c>
      <c r="F38" s="63">
        <v>4.07</v>
      </c>
      <c r="G38" s="66">
        <f t="shared" si="2"/>
        <v>150.305773</v>
      </c>
      <c r="I38" s="6">
        <v>146.235773</v>
      </c>
      <c r="J38" s="6">
        <v>4.07</v>
      </c>
      <c r="K38" s="6">
        <v>150.305773</v>
      </c>
    </row>
    <row r="39" spans="1:11" ht="15.75" customHeight="1" thickBot="1">
      <c r="A39" s="77" t="s">
        <v>78</v>
      </c>
      <c r="B39" s="78">
        <v>116</v>
      </c>
      <c r="C39" s="79">
        <f t="shared" si="3"/>
        <v>767.0213930675491</v>
      </c>
      <c r="D39" s="81">
        <f t="shared" si="0"/>
        <v>43.336376788297706</v>
      </c>
      <c r="E39" s="82">
        <f t="shared" si="1"/>
        <v>95.31864221170227</v>
      </c>
      <c r="F39" s="83">
        <v>4.07</v>
      </c>
      <c r="G39" s="84">
        <f t="shared" si="2"/>
        <v>142.72501899999997</v>
      </c>
      <c r="I39" s="6">
        <v>138.65501899999998</v>
      </c>
      <c r="J39" s="6">
        <v>4.07</v>
      </c>
      <c r="K39" s="6">
        <v>142.725019</v>
      </c>
    </row>
    <row r="40" spans="1:11" ht="16.5" thickBot="1">
      <c r="A40" s="161" t="s">
        <v>644</v>
      </c>
      <c r="B40" s="162"/>
      <c r="C40" s="115">
        <f>SUM(C4:C39)</f>
        <v>27578.769553494993</v>
      </c>
      <c r="D40" s="116">
        <f>SUM(D4:D39)</f>
        <v>1545.1659861758556</v>
      </c>
      <c r="E40" s="116">
        <f>SUM(E4:E39)</f>
        <v>3427.2458258241436</v>
      </c>
      <c r="F40" s="116">
        <f>SUM(F4:F39)</f>
        <v>146.51999999999987</v>
      </c>
      <c r="G40" s="117">
        <f>SUM(G4:G39)</f>
        <v>5118.931812000001</v>
      </c>
      <c r="I40" s="14">
        <f>SUM(I4:I39)</f>
        <v>4972.411812</v>
      </c>
      <c r="J40" s="14">
        <f>SUM(J4:J39)</f>
        <v>146.51999999999987</v>
      </c>
      <c r="K40" s="14">
        <f>SUM(K4:K39)</f>
        <v>5118.931812000002</v>
      </c>
    </row>
    <row r="41" spans="1:11" ht="16.5" thickBot="1">
      <c r="A41" s="111"/>
      <c r="B41" s="111"/>
      <c r="C41" s="112"/>
      <c r="D41" s="113"/>
      <c r="E41" s="113"/>
      <c r="F41" s="113"/>
      <c r="G41" s="113"/>
      <c r="I41" s="36"/>
      <c r="J41" s="36"/>
      <c r="K41" s="36"/>
    </row>
    <row r="42" spans="4:7" ht="15.75" customHeight="1">
      <c r="D42" s="157" t="s">
        <v>663</v>
      </c>
      <c r="E42" s="159" t="s">
        <v>664</v>
      </c>
      <c r="F42" s="148" t="s">
        <v>645</v>
      </c>
      <c r="G42" s="51"/>
    </row>
    <row r="43" spans="4:7" ht="15.75" customHeight="1" thickBot="1">
      <c r="D43" s="158"/>
      <c r="E43" s="160"/>
      <c r="F43" s="149"/>
      <c r="G43" s="51"/>
    </row>
    <row r="44" spans="1:6" ht="15.75">
      <c r="A44" s="150" t="s">
        <v>674</v>
      </c>
      <c r="B44" s="151"/>
      <c r="C44" s="151"/>
      <c r="D44" s="96">
        <f>SUM(G4:G5)</f>
        <v>322.453259</v>
      </c>
      <c r="E44" s="97">
        <v>2</v>
      </c>
      <c r="F44" s="96">
        <f>D44/E44</f>
        <v>161.2266295</v>
      </c>
    </row>
    <row r="45" spans="1:6" ht="15.75">
      <c r="A45" s="152" t="s">
        <v>672</v>
      </c>
      <c r="B45" s="153"/>
      <c r="C45" s="153"/>
      <c r="D45" s="88">
        <f>G89-D95-D93</f>
        <v>9362.809286000002</v>
      </c>
      <c r="E45" s="89">
        <v>74</v>
      </c>
      <c r="F45" s="88">
        <f>D45/E45</f>
        <v>126.52444981081084</v>
      </c>
    </row>
    <row r="46" spans="1:6" ht="16.5" thickBot="1">
      <c r="A46" s="154" t="s">
        <v>675</v>
      </c>
      <c r="B46" s="155"/>
      <c r="C46" s="155"/>
      <c r="D46" s="98">
        <f>SUM(G84:G87)</f>
        <v>1423.884185</v>
      </c>
      <c r="E46" s="99">
        <v>4</v>
      </c>
      <c r="F46" s="98">
        <f>D46/E46</f>
        <v>355.97104625</v>
      </c>
    </row>
    <row r="47" spans="2:7" ht="16.5" thickBot="1">
      <c r="B47" s="156"/>
      <c r="C47" s="156"/>
      <c r="D47" s="95">
        <f>SUM(D44:D46)</f>
        <v>11109.14673</v>
      </c>
      <c r="E47" s="95">
        <f>SUM(E44:E46)</f>
        <v>80</v>
      </c>
      <c r="F47" s="98">
        <f>D47/E47</f>
        <v>138.864334125</v>
      </c>
      <c r="G47"/>
    </row>
    <row r="48" spans="1:11" ht="16.5" thickBot="1">
      <c r="A48" s="111"/>
      <c r="B48" s="111"/>
      <c r="C48" s="112"/>
      <c r="D48" s="113"/>
      <c r="E48" s="113"/>
      <c r="F48" s="113"/>
      <c r="G48" s="113"/>
      <c r="I48" s="36"/>
      <c r="J48" s="36"/>
      <c r="K48" s="36"/>
    </row>
    <row r="49" spans="1:10" ht="42.75" customHeight="1" thickBot="1">
      <c r="A49" s="165" t="s">
        <v>651</v>
      </c>
      <c r="B49" s="166"/>
      <c r="C49" s="166"/>
      <c r="D49" s="166"/>
      <c r="E49" s="166"/>
      <c r="F49" s="166"/>
      <c r="G49" s="167"/>
      <c r="J49" s="1"/>
    </row>
    <row r="50" spans="1:10" s="21" customFormat="1" ht="24" customHeight="1" thickBot="1">
      <c r="A50" s="168" t="s">
        <v>654</v>
      </c>
      <c r="B50" s="37" t="s">
        <v>638</v>
      </c>
      <c r="C50" s="169" t="s">
        <v>635</v>
      </c>
      <c r="D50" s="38" t="s">
        <v>636</v>
      </c>
      <c r="E50" s="39" t="s">
        <v>637</v>
      </c>
      <c r="F50" s="163" t="s">
        <v>667</v>
      </c>
      <c r="G50" s="163" t="s">
        <v>653</v>
      </c>
      <c r="I50" s="22"/>
      <c r="J50" s="23"/>
    </row>
    <row r="51" spans="1:11" s="21" customFormat="1" ht="21.75" customHeight="1" thickBot="1">
      <c r="A51" s="168"/>
      <c r="B51" s="40" t="s">
        <v>639</v>
      </c>
      <c r="C51" s="170"/>
      <c r="D51" s="41" t="s">
        <v>671</v>
      </c>
      <c r="E51" s="42" t="s">
        <v>669</v>
      </c>
      <c r="F51" s="164"/>
      <c r="G51" s="171"/>
      <c r="I51" s="12" t="s">
        <v>4</v>
      </c>
      <c r="J51" s="12" t="s">
        <v>5</v>
      </c>
      <c r="K51" s="12" t="s">
        <v>6</v>
      </c>
    </row>
    <row r="52" spans="1:11" ht="15.75" customHeight="1">
      <c r="A52" s="57" t="s">
        <v>80</v>
      </c>
      <c r="B52" s="17">
        <v>116</v>
      </c>
      <c r="C52" s="19">
        <f>E52*8.046919</f>
        <v>64.00179158281423</v>
      </c>
      <c r="D52" s="60">
        <f t="shared" si="0"/>
        <v>43.336376788297706</v>
      </c>
      <c r="E52" s="62">
        <f>I52-D52</f>
        <v>7.953577211702296</v>
      </c>
      <c r="F52" s="131">
        <v>4.07</v>
      </c>
      <c r="G52" s="64">
        <f>D52+E52+F52</f>
        <v>55.359954</v>
      </c>
      <c r="I52" s="6">
        <v>51.289954</v>
      </c>
      <c r="J52" s="6">
        <v>4.07</v>
      </c>
      <c r="K52" s="6">
        <v>55.359954</v>
      </c>
    </row>
    <row r="53" spans="1:11" ht="15.75" customHeight="1">
      <c r="A53" s="57" t="s">
        <v>82</v>
      </c>
      <c r="B53" s="17">
        <v>116</v>
      </c>
      <c r="C53" s="19">
        <f>E53*8.046919</f>
        <v>776.0216547022362</v>
      </c>
      <c r="D53" s="60">
        <f t="shared" si="0"/>
        <v>43.336376788297706</v>
      </c>
      <c r="E53" s="65">
        <f aca="true" t="shared" si="4" ref="E53:E87">I53-D53</f>
        <v>96.43711521170229</v>
      </c>
      <c r="F53" s="63">
        <v>4.07</v>
      </c>
      <c r="G53" s="66">
        <f aca="true" t="shared" si="5" ref="G53:G87">D53+E53+F53</f>
        <v>143.843492</v>
      </c>
      <c r="I53" s="6">
        <v>139.773492</v>
      </c>
      <c r="J53" s="6">
        <v>4.07</v>
      </c>
      <c r="K53" s="6">
        <v>143.843492</v>
      </c>
    </row>
    <row r="54" spans="1:11" ht="15.75" customHeight="1">
      <c r="A54" s="57" t="s">
        <v>84</v>
      </c>
      <c r="B54" s="17">
        <v>116</v>
      </c>
      <c r="C54" s="19">
        <f aca="true" t="shared" si="6" ref="C54:C87">E54*8.046919</f>
        <v>1344.0375086988843</v>
      </c>
      <c r="D54" s="60">
        <f t="shared" si="0"/>
        <v>43.336376788297706</v>
      </c>
      <c r="E54" s="65">
        <f t="shared" si="4"/>
        <v>167.02510721170228</v>
      </c>
      <c r="F54" s="63">
        <v>4.07</v>
      </c>
      <c r="G54" s="66">
        <f t="shared" si="5"/>
        <v>214.43148399999998</v>
      </c>
      <c r="I54" s="6">
        <v>210.361484</v>
      </c>
      <c r="J54" s="6">
        <v>4.07</v>
      </c>
      <c r="K54" s="6">
        <v>214.431484</v>
      </c>
    </row>
    <row r="55" spans="1:11" ht="15.75" customHeight="1">
      <c r="A55" s="57" t="s">
        <v>86</v>
      </c>
      <c r="B55" s="17">
        <v>116</v>
      </c>
      <c r="C55" s="19">
        <f t="shared" si="6"/>
        <v>815.0227455356453</v>
      </c>
      <c r="D55" s="60">
        <f t="shared" si="0"/>
        <v>43.336376788297706</v>
      </c>
      <c r="E55" s="65">
        <f t="shared" si="4"/>
        <v>101.28382621170229</v>
      </c>
      <c r="F55" s="63">
        <v>4.07</v>
      </c>
      <c r="G55" s="66">
        <f t="shared" si="5"/>
        <v>148.690203</v>
      </c>
      <c r="I55" s="6">
        <v>144.620203</v>
      </c>
      <c r="J55" s="6">
        <v>4.07</v>
      </c>
      <c r="K55" s="6">
        <v>148.690203</v>
      </c>
    </row>
    <row r="56" spans="1:11" ht="15.75" customHeight="1">
      <c r="A56" s="57" t="s">
        <v>88</v>
      </c>
      <c r="B56" s="17">
        <v>116</v>
      </c>
      <c r="C56" s="19">
        <f t="shared" si="6"/>
        <v>124.00345802717717</v>
      </c>
      <c r="D56" s="60">
        <f t="shared" si="0"/>
        <v>43.336376788297706</v>
      </c>
      <c r="E56" s="65">
        <f t="shared" si="4"/>
        <v>15.410054211702288</v>
      </c>
      <c r="F56" s="63">
        <v>4.07</v>
      </c>
      <c r="G56" s="66">
        <f t="shared" si="5"/>
        <v>62.816430999999994</v>
      </c>
      <c r="I56" s="6">
        <v>58.746430999999994</v>
      </c>
      <c r="J56" s="6">
        <v>4.07</v>
      </c>
      <c r="K56" s="6">
        <v>62.816430999999994</v>
      </c>
    </row>
    <row r="57" spans="1:11" ht="15.75" customHeight="1">
      <c r="A57" s="57" t="s">
        <v>90</v>
      </c>
      <c r="B57" s="17">
        <v>116</v>
      </c>
      <c r="C57" s="19">
        <f t="shared" si="6"/>
        <v>521.0145421377474</v>
      </c>
      <c r="D57" s="60">
        <f t="shared" si="0"/>
        <v>43.336376788297706</v>
      </c>
      <c r="E57" s="65">
        <f t="shared" si="4"/>
        <v>64.74708421170232</v>
      </c>
      <c r="F57" s="63">
        <v>4.07</v>
      </c>
      <c r="G57" s="66">
        <f t="shared" si="5"/>
        <v>112.15346100000002</v>
      </c>
      <c r="I57" s="6">
        <v>108.08346100000001</v>
      </c>
      <c r="J57" s="6">
        <v>4.07</v>
      </c>
      <c r="K57" s="6">
        <v>112.153461</v>
      </c>
    </row>
    <row r="58" spans="1:11" ht="15.75" customHeight="1">
      <c r="A58" s="57" t="s">
        <v>92</v>
      </c>
      <c r="B58" s="17">
        <v>116</v>
      </c>
      <c r="C58" s="19">
        <f t="shared" si="6"/>
        <v>917.0255873426731</v>
      </c>
      <c r="D58" s="60">
        <f t="shared" si="0"/>
        <v>43.336376788297706</v>
      </c>
      <c r="E58" s="65">
        <f t="shared" si="4"/>
        <v>113.95983821170228</v>
      </c>
      <c r="F58" s="63">
        <v>4.07</v>
      </c>
      <c r="G58" s="66">
        <f t="shared" si="5"/>
        <v>161.36621499999998</v>
      </c>
      <c r="I58" s="6">
        <v>157.296215</v>
      </c>
      <c r="J58" s="6">
        <v>4.07</v>
      </c>
      <c r="K58" s="6">
        <v>161.366215</v>
      </c>
    </row>
    <row r="59" spans="1:11" ht="15.75" customHeight="1">
      <c r="A59" s="57" t="s">
        <v>94</v>
      </c>
      <c r="B59" s="17">
        <v>116</v>
      </c>
      <c r="C59" s="19">
        <f t="shared" si="6"/>
        <v>867.0241972978841</v>
      </c>
      <c r="D59" s="60">
        <f t="shared" si="0"/>
        <v>43.336376788297706</v>
      </c>
      <c r="E59" s="65">
        <f t="shared" si="4"/>
        <v>107.74610721170228</v>
      </c>
      <c r="F59" s="63">
        <v>4.07</v>
      </c>
      <c r="G59" s="66">
        <f t="shared" si="5"/>
        <v>155.152484</v>
      </c>
      <c r="I59" s="6">
        <v>151.082484</v>
      </c>
      <c r="J59" s="6">
        <v>4.07</v>
      </c>
      <c r="K59" s="6">
        <v>155.152484</v>
      </c>
    </row>
    <row r="60" spans="1:11" ht="15.75" customHeight="1">
      <c r="A60" s="57" t="s">
        <v>96</v>
      </c>
      <c r="B60" s="17">
        <v>116</v>
      </c>
      <c r="C60" s="19">
        <f t="shared" si="6"/>
        <v>1535.0428233371915</v>
      </c>
      <c r="D60" s="60">
        <f t="shared" si="0"/>
        <v>43.336376788297706</v>
      </c>
      <c r="E60" s="65">
        <f t="shared" si="4"/>
        <v>190.76156021170232</v>
      </c>
      <c r="F60" s="63">
        <v>4.07</v>
      </c>
      <c r="G60" s="66">
        <f t="shared" si="5"/>
        <v>238.16793700000002</v>
      </c>
      <c r="I60" s="6">
        <v>234.09793700000003</v>
      </c>
      <c r="J60" s="6">
        <v>4.07</v>
      </c>
      <c r="K60" s="6">
        <v>238.167937</v>
      </c>
    </row>
    <row r="61" spans="1:11" ht="15.75" customHeight="1">
      <c r="A61" s="57" t="s">
        <v>98</v>
      </c>
      <c r="B61" s="17">
        <v>116</v>
      </c>
      <c r="C61" s="19">
        <f t="shared" si="6"/>
        <v>603.0168311456272</v>
      </c>
      <c r="D61" s="60">
        <f t="shared" si="0"/>
        <v>43.336376788297706</v>
      </c>
      <c r="E61" s="65">
        <f t="shared" si="4"/>
        <v>74.93760421170228</v>
      </c>
      <c r="F61" s="63">
        <v>4.07</v>
      </c>
      <c r="G61" s="66">
        <f t="shared" si="5"/>
        <v>122.34398099999999</v>
      </c>
      <c r="I61" s="6">
        <v>118.27398099999999</v>
      </c>
      <c r="J61" s="6">
        <v>4.07</v>
      </c>
      <c r="K61" s="6">
        <v>122.343981</v>
      </c>
    </row>
    <row r="62" spans="1:11" ht="15.75" customHeight="1">
      <c r="A62" s="57" t="s">
        <v>100</v>
      </c>
      <c r="B62" s="17">
        <v>116</v>
      </c>
      <c r="C62" s="19">
        <f t="shared" si="6"/>
        <v>764.0213246321312</v>
      </c>
      <c r="D62" s="60">
        <f t="shared" si="0"/>
        <v>43.336376788297706</v>
      </c>
      <c r="E62" s="65">
        <f t="shared" si="4"/>
        <v>94.94582021170228</v>
      </c>
      <c r="F62" s="63">
        <v>4.07</v>
      </c>
      <c r="G62" s="66">
        <f t="shared" si="5"/>
        <v>142.352197</v>
      </c>
      <c r="I62" s="6">
        <v>138.282197</v>
      </c>
      <c r="J62" s="6">
        <v>4.07</v>
      </c>
      <c r="K62" s="6">
        <v>142.352197</v>
      </c>
    </row>
    <row r="63" spans="1:11" ht="15.75" customHeight="1">
      <c r="A63" s="57" t="s">
        <v>102</v>
      </c>
      <c r="B63" s="17">
        <v>116</v>
      </c>
      <c r="C63" s="19">
        <f t="shared" si="6"/>
        <v>1403.0391523314415</v>
      </c>
      <c r="D63" s="60">
        <f t="shared" si="0"/>
        <v>43.336376788297706</v>
      </c>
      <c r="E63" s="65">
        <f t="shared" si="4"/>
        <v>174.35731021170233</v>
      </c>
      <c r="F63" s="63">
        <v>4.07</v>
      </c>
      <c r="G63" s="66">
        <f t="shared" si="5"/>
        <v>221.76368700000003</v>
      </c>
      <c r="I63" s="6">
        <v>217.69368700000004</v>
      </c>
      <c r="J63" s="6">
        <v>4.07</v>
      </c>
      <c r="K63" s="6">
        <v>221.763687</v>
      </c>
    </row>
    <row r="64" spans="1:11" ht="15.75" customHeight="1">
      <c r="A64" s="57" t="s">
        <v>104</v>
      </c>
      <c r="B64" s="17">
        <v>116</v>
      </c>
      <c r="C64" s="19">
        <f t="shared" si="6"/>
        <v>689.0192274945692</v>
      </c>
      <c r="D64" s="60">
        <f t="shared" si="0"/>
        <v>43.336376788297706</v>
      </c>
      <c r="E64" s="65">
        <f t="shared" si="4"/>
        <v>85.6252222117023</v>
      </c>
      <c r="F64" s="63">
        <v>4.07</v>
      </c>
      <c r="G64" s="66">
        <f t="shared" si="5"/>
        <v>133.031599</v>
      </c>
      <c r="I64" s="6">
        <v>128.961599</v>
      </c>
      <c r="J64" s="6">
        <v>4.07</v>
      </c>
      <c r="K64" s="6">
        <v>133.031599</v>
      </c>
    </row>
    <row r="65" spans="1:11" ht="15.75" customHeight="1">
      <c r="A65" s="57" t="s">
        <v>106</v>
      </c>
      <c r="B65" s="17">
        <v>116</v>
      </c>
      <c r="C65" s="19">
        <f t="shared" si="6"/>
        <v>595.0166003696653</v>
      </c>
      <c r="D65" s="60">
        <f t="shared" si="0"/>
        <v>43.336376788297706</v>
      </c>
      <c r="E65" s="65">
        <f t="shared" si="4"/>
        <v>73.9434062117023</v>
      </c>
      <c r="F65" s="63">
        <v>4.07</v>
      </c>
      <c r="G65" s="66">
        <f t="shared" si="5"/>
        <v>121.349783</v>
      </c>
      <c r="I65" s="6">
        <v>117.279783</v>
      </c>
      <c r="J65" s="6">
        <v>4.07</v>
      </c>
      <c r="K65" s="6">
        <v>121.349783</v>
      </c>
    </row>
    <row r="66" spans="1:11" ht="15.75" customHeight="1">
      <c r="A66" s="57" t="s">
        <v>108</v>
      </c>
      <c r="B66" s="17">
        <v>116</v>
      </c>
      <c r="C66" s="19">
        <f t="shared" si="6"/>
        <v>909.0253726605492</v>
      </c>
      <c r="D66" s="60">
        <f t="shared" si="0"/>
        <v>43.336376788297706</v>
      </c>
      <c r="E66" s="65">
        <f t="shared" si="4"/>
        <v>112.96564221170229</v>
      </c>
      <c r="F66" s="63">
        <v>4.07</v>
      </c>
      <c r="G66" s="66">
        <f t="shared" si="5"/>
        <v>160.372019</v>
      </c>
      <c r="I66" s="6">
        <v>156.302019</v>
      </c>
      <c r="J66" s="6">
        <v>4.07</v>
      </c>
      <c r="K66" s="6">
        <v>160.372019</v>
      </c>
    </row>
    <row r="67" spans="1:11" ht="15.75" customHeight="1">
      <c r="A67" s="57" t="s">
        <v>110</v>
      </c>
      <c r="B67" s="17">
        <v>116</v>
      </c>
      <c r="C67" s="19">
        <f t="shared" si="6"/>
        <v>1831.0510964994585</v>
      </c>
      <c r="D67" s="60">
        <f t="shared" si="0"/>
        <v>43.336376788297706</v>
      </c>
      <c r="E67" s="65">
        <f t="shared" si="4"/>
        <v>227.5468532117023</v>
      </c>
      <c r="F67" s="63">
        <v>4.07</v>
      </c>
      <c r="G67" s="66">
        <f t="shared" si="5"/>
        <v>274.95323</v>
      </c>
      <c r="I67" s="6">
        <v>270.88323</v>
      </c>
      <c r="J67" s="6">
        <v>4.07</v>
      </c>
      <c r="K67" s="6">
        <v>274.95322999999996</v>
      </c>
    </row>
    <row r="68" spans="1:11" ht="15.75" customHeight="1">
      <c r="A68" s="57" t="s">
        <v>112</v>
      </c>
      <c r="B68" s="17">
        <v>116</v>
      </c>
      <c r="C68" s="19">
        <f t="shared" si="6"/>
        <v>1267.0353578907914</v>
      </c>
      <c r="D68" s="60">
        <f t="shared" si="0"/>
        <v>43.336376788297706</v>
      </c>
      <c r="E68" s="65">
        <f t="shared" si="4"/>
        <v>157.4559602117023</v>
      </c>
      <c r="F68" s="63">
        <v>4.07</v>
      </c>
      <c r="G68" s="66">
        <f t="shared" si="5"/>
        <v>204.862337</v>
      </c>
      <c r="I68" s="6">
        <v>200.792337</v>
      </c>
      <c r="J68" s="6">
        <v>4.07</v>
      </c>
      <c r="K68" s="6">
        <v>204.86233700000003</v>
      </c>
    </row>
    <row r="69" spans="1:11" ht="15.75" customHeight="1">
      <c r="A69" s="57" t="s">
        <v>114</v>
      </c>
      <c r="B69" s="17">
        <v>116</v>
      </c>
      <c r="C69" s="19">
        <f t="shared" si="6"/>
        <v>177.00493260122215</v>
      </c>
      <c r="D69" s="60">
        <f t="shared" si="0"/>
        <v>43.336376788297706</v>
      </c>
      <c r="E69" s="65">
        <f t="shared" si="4"/>
        <v>21.996609211702285</v>
      </c>
      <c r="F69" s="63">
        <v>4.07</v>
      </c>
      <c r="G69" s="66">
        <f t="shared" si="5"/>
        <v>69.402986</v>
      </c>
      <c r="I69" s="6">
        <v>65.33298599999999</v>
      </c>
      <c r="J69" s="6">
        <v>4.07</v>
      </c>
      <c r="K69" s="6">
        <v>69.402986</v>
      </c>
    </row>
    <row r="70" spans="1:11" ht="15.75" customHeight="1">
      <c r="A70" s="57" t="s">
        <v>116</v>
      </c>
      <c r="B70" s="17">
        <v>116</v>
      </c>
      <c r="C70" s="19">
        <f t="shared" si="6"/>
        <v>535.0149339253024</v>
      </c>
      <c r="D70" s="60">
        <f t="shared" si="0"/>
        <v>43.336376788297706</v>
      </c>
      <c r="E70" s="65">
        <f t="shared" si="4"/>
        <v>66.48692921170232</v>
      </c>
      <c r="F70" s="63">
        <v>4.07</v>
      </c>
      <c r="G70" s="66">
        <f t="shared" si="5"/>
        <v>113.89330600000002</v>
      </c>
      <c r="I70" s="6">
        <v>109.82330600000002</v>
      </c>
      <c r="J70" s="6">
        <v>4.07</v>
      </c>
      <c r="K70" s="6">
        <v>113.893306</v>
      </c>
    </row>
    <row r="71" spans="1:11" ht="15.75" customHeight="1">
      <c r="A71" s="57" t="s">
        <v>118</v>
      </c>
      <c r="B71" s="17">
        <v>116</v>
      </c>
      <c r="C71" s="19">
        <f t="shared" si="6"/>
        <v>9.000255291319181</v>
      </c>
      <c r="D71" s="60">
        <f t="shared" si="0"/>
        <v>43.336376788297706</v>
      </c>
      <c r="E71" s="65">
        <f t="shared" si="4"/>
        <v>1.11847221170229</v>
      </c>
      <c r="F71" s="63">
        <v>4.07</v>
      </c>
      <c r="G71" s="66">
        <f t="shared" si="5"/>
        <v>48.524848999999996</v>
      </c>
      <c r="I71" s="6">
        <v>44.454848999999996</v>
      </c>
      <c r="J71" s="6">
        <v>4.07</v>
      </c>
      <c r="K71" s="6">
        <v>48.524848999999996</v>
      </c>
    </row>
    <row r="72" spans="1:11" ht="15.75" customHeight="1">
      <c r="A72" s="57" t="s">
        <v>120</v>
      </c>
      <c r="B72" s="17">
        <v>116</v>
      </c>
      <c r="C72" s="19">
        <f t="shared" si="6"/>
        <v>979.0273235514052</v>
      </c>
      <c r="D72" s="60">
        <f t="shared" si="0"/>
        <v>43.336376788297706</v>
      </c>
      <c r="E72" s="65">
        <f t="shared" si="4"/>
        <v>121.66486621170228</v>
      </c>
      <c r="F72" s="63">
        <v>4.07</v>
      </c>
      <c r="G72" s="66">
        <f t="shared" si="5"/>
        <v>169.07124299999998</v>
      </c>
      <c r="I72" s="6">
        <v>165.001243</v>
      </c>
      <c r="J72" s="6">
        <v>4.07</v>
      </c>
      <c r="K72" s="6">
        <v>169.071243</v>
      </c>
    </row>
    <row r="73" spans="1:11" ht="15.75" customHeight="1">
      <c r="A73" s="57" t="s">
        <v>122</v>
      </c>
      <c r="B73" s="17">
        <v>116</v>
      </c>
      <c r="C73" s="19">
        <f t="shared" si="6"/>
        <v>775.0216318904302</v>
      </c>
      <c r="D73" s="60">
        <f t="shared" si="0"/>
        <v>43.336376788297706</v>
      </c>
      <c r="E73" s="65">
        <f t="shared" si="4"/>
        <v>96.31284121170228</v>
      </c>
      <c r="F73" s="63">
        <v>4.07</v>
      </c>
      <c r="G73" s="66">
        <f t="shared" si="5"/>
        <v>143.71921799999998</v>
      </c>
      <c r="I73" s="6">
        <v>139.649218</v>
      </c>
      <c r="J73" s="6">
        <v>4.07</v>
      </c>
      <c r="K73" s="6">
        <v>143.719218</v>
      </c>
    </row>
    <row r="74" spans="1:11" ht="15.75" customHeight="1">
      <c r="A74" s="57" t="s">
        <v>124</v>
      </c>
      <c r="B74" s="17">
        <v>116</v>
      </c>
      <c r="C74" s="19">
        <f t="shared" si="6"/>
        <v>800.0223228893651</v>
      </c>
      <c r="D74" s="60">
        <f t="shared" si="0"/>
        <v>43.336376788297706</v>
      </c>
      <c r="E74" s="65">
        <f t="shared" si="4"/>
        <v>99.41970621170228</v>
      </c>
      <c r="F74" s="63">
        <v>4.07</v>
      </c>
      <c r="G74" s="66">
        <f t="shared" si="5"/>
        <v>146.82608299999998</v>
      </c>
      <c r="I74" s="6">
        <v>142.756083</v>
      </c>
      <c r="J74" s="6">
        <v>4.07</v>
      </c>
      <c r="K74" s="6">
        <v>146.82608299999998</v>
      </c>
    </row>
    <row r="75" spans="1:11" ht="15.75" customHeight="1">
      <c r="A75" s="57" t="s">
        <v>126</v>
      </c>
      <c r="B75" s="17">
        <v>116</v>
      </c>
      <c r="C75" s="19">
        <f t="shared" si="6"/>
        <v>718.0200419284042</v>
      </c>
      <c r="D75" s="60">
        <f t="shared" si="0"/>
        <v>43.336376788297706</v>
      </c>
      <c r="E75" s="65">
        <f t="shared" si="4"/>
        <v>89.22918721170228</v>
      </c>
      <c r="F75" s="63">
        <v>4.07</v>
      </c>
      <c r="G75" s="66">
        <f t="shared" si="5"/>
        <v>136.635564</v>
      </c>
      <c r="I75" s="6">
        <v>132.565564</v>
      </c>
      <c r="J75" s="6">
        <v>4.07</v>
      </c>
      <c r="K75" s="6">
        <v>136.635564</v>
      </c>
    </row>
    <row r="76" spans="1:11" ht="15.75" customHeight="1">
      <c r="A76" s="57" t="s">
        <v>128</v>
      </c>
      <c r="B76" s="17">
        <v>116</v>
      </c>
      <c r="C76" s="19">
        <f t="shared" si="6"/>
        <v>533.0148722078522</v>
      </c>
      <c r="D76" s="60">
        <f t="shared" si="0"/>
        <v>43.336376788297706</v>
      </c>
      <c r="E76" s="65">
        <f t="shared" si="4"/>
        <v>66.2383792117023</v>
      </c>
      <c r="F76" s="63">
        <v>4.07</v>
      </c>
      <c r="G76" s="66">
        <f t="shared" si="5"/>
        <v>113.644756</v>
      </c>
      <c r="I76" s="6">
        <v>109.574756</v>
      </c>
      <c r="J76" s="6">
        <v>4.07</v>
      </c>
      <c r="K76" s="6">
        <v>113.644756</v>
      </c>
    </row>
    <row r="77" spans="1:11" ht="15.75" customHeight="1">
      <c r="A77" s="57" t="s">
        <v>130</v>
      </c>
      <c r="B77" s="17">
        <v>116</v>
      </c>
      <c r="C77" s="19">
        <f t="shared" si="6"/>
        <v>1225.0341905750452</v>
      </c>
      <c r="D77" s="60">
        <f t="shared" si="0"/>
        <v>43.336376788297706</v>
      </c>
      <c r="E77" s="65">
        <f t="shared" si="4"/>
        <v>152.23642621170228</v>
      </c>
      <c r="F77" s="63">
        <v>4.07</v>
      </c>
      <c r="G77" s="66">
        <f t="shared" si="5"/>
        <v>199.642803</v>
      </c>
      <c r="I77" s="6">
        <v>195.572803</v>
      </c>
      <c r="J77" s="6">
        <v>4.07</v>
      </c>
      <c r="K77" s="6">
        <v>199.64280300000001</v>
      </c>
    </row>
    <row r="78" spans="1:11" ht="15.75" customHeight="1">
      <c r="A78" s="57" t="s">
        <v>132</v>
      </c>
      <c r="B78" s="17">
        <v>116</v>
      </c>
      <c r="C78" s="19">
        <f t="shared" si="6"/>
        <v>593.0165386522153</v>
      </c>
      <c r="D78" s="60">
        <f t="shared" si="0"/>
        <v>43.336376788297706</v>
      </c>
      <c r="E78" s="65">
        <f t="shared" si="4"/>
        <v>73.6948562117023</v>
      </c>
      <c r="F78" s="63">
        <v>4.07</v>
      </c>
      <c r="G78" s="66">
        <f t="shared" si="5"/>
        <v>121.10123300000001</v>
      </c>
      <c r="I78" s="6">
        <v>117.031233</v>
      </c>
      <c r="J78" s="6">
        <v>4.07</v>
      </c>
      <c r="K78" s="6">
        <v>121.10123300000001</v>
      </c>
    </row>
    <row r="79" spans="1:11" ht="15.75" customHeight="1">
      <c r="A79" s="57" t="s">
        <v>134</v>
      </c>
      <c r="B79" s="17">
        <v>116</v>
      </c>
      <c r="C79" s="19">
        <f t="shared" si="6"/>
        <v>628.0175301914813</v>
      </c>
      <c r="D79" s="60">
        <f t="shared" si="0"/>
        <v>43.336376788297706</v>
      </c>
      <c r="E79" s="65">
        <f t="shared" si="4"/>
        <v>78.0444702117023</v>
      </c>
      <c r="F79" s="63">
        <v>4.07</v>
      </c>
      <c r="G79" s="66">
        <f t="shared" si="5"/>
        <v>125.45084700000001</v>
      </c>
      <c r="I79" s="6">
        <v>121.380847</v>
      </c>
      <c r="J79" s="6">
        <v>4.07</v>
      </c>
      <c r="K79" s="6">
        <v>125.450847</v>
      </c>
    </row>
    <row r="80" spans="1:11" ht="15.75" customHeight="1">
      <c r="A80" s="57" t="s">
        <v>136</v>
      </c>
      <c r="B80" s="17">
        <v>116</v>
      </c>
      <c r="C80" s="19">
        <f t="shared" si="6"/>
        <v>323.00901953528415</v>
      </c>
      <c r="D80" s="60">
        <f aca="true" t="shared" si="7" ref="D80:D87">B80*77470/62210*30/100</f>
        <v>43.336376788297706</v>
      </c>
      <c r="E80" s="65">
        <f t="shared" si="4"/>
        <v>40.140707211702285</v>
      </c>
      <c r="F80" s="63">
        <v>4.07</v>
      </c>
      <c r="G80" s="66">
        <f t="shared" si="5"/>
        <v>87.54708399999998</v>
      </c>
      <c r="I80" s="6">
        <v>83.47708399999999</v>
      </c>
      <c r="J80" s="6">
        <v>4.07</v>
      </c>
      <c r="K80" s="6">
        <v>87.547084</v>
      </c>
    </row>
    <row r="81" spans="1:11" ht="15.75" customHeight="1">
      <c r="A81" s="57" t="s">
        <v>138</v>
      </c>
      <c r="B81" s="17">
        <v>116</v>
      </c>
      <c r="C81" s="19">
        <f t="shared" si="6"/>
        <v>898.0250654022503</v>
      </c>
      <c r="D81" s="60">
        <f t="shared" si="7"/>
        <v>43.336376788297706</v>
      </c>
      <c r="E81" s="65">
        <f t="shared" si="4"/>
        <v>111.5986212117023</v>
      </c>
      <c r="F81" s="63">
        <v>4.07</v>
      </c>
      <c r="G81" s="66">
        <f t="shared" si="5"/>
        <v>159.004998</v>
      </c>
      <c r="I81" s="6">
        <v>154.934998</v>
      </c>
      <c r="J81" s="6">
        <v>4.07</v>
      </c>
      <c r="K81" s="6">
        <v>159.004998</v>
      </c>
    </row>
    <row r="82" spans="1:11" ht="15.75" customHeight="1">
      <c r="A82" s="57" t="s">
        <v>140</v>
      </c>
      <c r="B82" s="17">
        <v>116</v>
      </c>
      <c r="C82" s="19">
        <f t="shared" si="6"/>
        <v>510.01423487944834</v>
      </c>
      <c r="D82" s="60">
        <f t="shared" si="7"/>
        <v>43.336376788297706</v>
      </c>
      <c r="E82" s="65">
        <f t="shared" si="4"/>
        <v>63.3800632117023</v>
      </c>
      <c r="F82" s="63">
        <v>4.07</v>
      </c>
      <c r="G82" s="66">
        <f t="shared" si="5"/>
        <v>110.78644</v>
      </c>
      <c r="I82" s="6">
        <v>106.71644</v>
      </c>
      <c r="J82" s="6">
        <v>4.07</v>
      </c>
      <c r="K82" s="6">
        <v>110.78644</v>
      </c>
    </row>
    <row r="83" spans="1:11" ht="15.75" customHeight="1">
      <c r="A83" s="57" t="s">
        <v>142</v>
      </c>
      <c r="B83" s="17">
        <v>116</v>
      </c>
      <c r="C83" s="19">
        <f t="shared" si="6"/>
        <v>810.0225992889392</v>
      </c>
      <c r="D83" s="60">
        <f t="shared" si="7"/>
        <v>43.336376788297706</v>
      </c>
      <c r="E83" s="65">
        <f t="shared" si="4"/>
        <v>100.66245221170229</v>
      </c>
      <c r="F83" s="63">
        <v>4.07</v>
      </c>
      <c r="G83" s="66">
        <f t="shared" si="5"/>
        <v>148.068829</v>
      </c>
      <c r="I83" s="6">
        <v>143.998829</v>
      </c>
      <c r="J83" s="6">
        <v>4.07</v>
      </c>
      <c r="K83" s="6">
        <v>148.068829</v>
      </c>
    </row>
    <row r="84" spans="1:11" ht="15.75" customHeight="1">
      <c r="A84" s="57" t="s">
        <v>144</v>
      </c>
      <c r="B84" s="17">
        <v>253</v>
      </c>
      <c r="C84" s="19">
        <f t="shared" si="6"/>
        <v>2082.360107865298</v>
      </c>
      <c r="D84" s="60">
        <f t="shared" si="7"/>
        <v>94.51813213309757</v>
      </c>
      <c r="E84" s="65">
        <f t="shared" si="4"/>
        <v>258.7773168669024</v>
      </c>
      <c r="F84" s="63">
        <v>4.07</v>
      </c>
      <c r="G84" s="66">
        <f t="shared" si="5"/>
        <v>357.36544899999996</v>
      </c>
      <c r="I84" s="6">
        <v>353.295449</v>
      </c>
      <c r="J84" s="6">
        <v>4.07</v>
      </c>
      <c r="K84" s="6">
        <v>357.365449</v>
      </c>
    </row>
    <row r="85" spans="1:11" ht="15.75" customHeight="1">
      <c r="A85" s="57" t="s">
        <v>146</v>
      </c>
      <c r="B85" s="17">
        <v>253</v>
      </c>
      <c r="C85" s="19">
        <f t="shared" si="6"/>
        <v>808.0225428438318</v>
      </c>
      <c r="D85" s="60">
        <f t="shared" si="7"/>
        <v>94.51813213309757</v>
      </c>
      <c r="E85" s="65">
        <f t="shared" si="4"/>
        <v>100.41390286690245</v>
      </c>
      <c r="F85" s="63">
        <v>4.07</v>
      </c>
      <c r="G85" s="66">
        <f t="shared" si="5"/>
        <v>199.002035</v>
      </c>
      <c r="I85" s="6">
        <v>194.932035</v>
      </c>
      <c r="J85" s="6">
        <v>4.07</v>
      </c>
      <c r="K85" s="6">
        <v>199.00203499999998</v>
      </c>
    </row>
    <row r="86" spans="1:11" ht="15.75" customHeight="1">
      <c r="A86" s="57" t="s">
        <v>148</v>
      </c>
      <c r="B86" s="17">
        <v>255</v>
      </c>
      <c r="C86" s="19">
        <f t="shared" si="6"/>
        <v>2942.0821355830717</v>
      </c>
      <c r="D86" s="60">
        <f t="shared" si="7"/>
        <v>95.26531104324063</v>
      </c>
      <c r="E86" s="65">
        <f t="shared" si="4"/>
        <v>365.6159749567594</v>
      </c>
      <c r="F86" s="63">
        <v>4.07</v>
      </c>
      <c r="G86" s="66">
        <f t="shared" si="5"/>
        <v>464.951286</v>
      </c>
      <c r="I86" s="6">
        <v>460.881286</v>
      </c>
      <c r="J86" s="6">
        <v>4.07</v>
      </c>
      <c r="K86" s="6">
        <v>464.951286</v>
      </c>
    </row>
    <row r="87" spans="1:11" ht="15.75" customHeight="1" thickBot="1">
      <c r="A87" s="77" t="s">
        <v>150</v>
      </c>
      <c r="B87" s="78">
        <v>255</v>
      </c>
      <c r="C87" s="79">
        <f t="shared" si="6"/>
        <v>2440.0680849016226</v>
      </c>
      <c r="D87" s="81">
        <f t="shared" si="7"/>
        <v>95.26531104324063</v>
      </c>
      <c r="E87" s="82">
        <f t="shared" si="4"/>
        <v>303.23010395675936</v>
      </c>
      <c r="F87" s="83">
        <v>4.07</v>
      </c>
      <c r="G87" s="84">
        <f t="shared" si="5"/>
        <v>402.565415</v>
      </c>
      <c r="I87" s="6">
        <v>398.495415</v>
      </c>
      <c r="J87" s="6">
        <v>4.07</v>
      </c>
      <c r="K87" s="6">
        <v>402.56541500000003</v>
      </c>
    </row>
    <row r="88" spans="1:11" ht="16.5" thickBot="1">
      <c r="A88" s="161" t="s">
        <v>644</v>
      </c>
      <c r="B88" s="162"/>
      <c r="C88" s="132">
        <f>SUM(C52:C87)</f>
        <v>32810.21763569028</v>
      </c>
      <c r="D88" s="44">
        <f>SUM(D52:D87)</f>
        <v>1766.3309435782028</v>
      </c>
      <c r="E88" s="116">
        <f>SUM(E52:E87)</f>
        <v>4077.3639744217962</v>
      </c>
      <c r="F88" s="116">
        <f>SUM(F52:F87)</f>
        <v>146.51999999999987</v>
      </c>
      <c r="G88" s="117">
        <f>SUM(G52:G87)</f>
        <v>5990.214918000001</v>
      </c>
      <c r="I88" s="13">
        <f>SUM(I52:I87)</f>
        <v>5843.694918000001</v>
      </c>
      <c r="J88" s="13">
        <f>SUM(J52:J87)</f>
        <v>146.51999999999987</v>
      </c>
      <c r="K88" s="13">
        <f>SUM(K52:K87)</f>
        <v>5990.214918000001</v>
      </c>
    </row>
    <row r="89" spans="1:11" ht="16.5" thickBot="1">
      <c r="A89" s="172" t="s">
        <v>652</v>
      </c>
      <c r="B89" s="173"/>
      <c r="C89" s="94">
        <f>SUM(C40+C88)</f>
        <v>60388.98718918527</v>
      </c>
      <c r="D89" s="124">
        <f>SUM(D40+D88)</f>
        <v>3311.4969297540583</v>
      </c>
      <c r="E89" s="124">
        <f>SUM(E40+E88)</f>
        <v>7504.60980024594</v>
      </c>
      <c r="F89" s="124">
        <f>SUM(F40+F88)</f>
        <v>293.03999999999974</v>
      </c>
      <c r="G89" s="125">
        <f>SUM(G40+G88)</f>
        <v>11109.14673</v>
      </c>
      <c r="I89" s="26">
        <f>SUM(I40+I88)</f>
        <v>10816.106730000001</v>
      </c>
      <c r="J89" s="26">
        <f>SUM(J40+J88)</f>
        <v>293.03999999999974</v>
      </c>
      <c r="K89" s="26">
        <f>SUM(K40+K88)</f>
        <v>11109.146730000002</v>
      </c>
    </row>
    <row r="90" ht="14.25" thickBot="1" thickTop="1"/>
    <row r="91" spans="4:7" ht="15.75" customHeight="1">
      <c r="D91" s="157" t="s">
        <v>663</v>
      </c>
      <c r="E91" s="159" t="s">
        <v>664</v>
      </c>
      <c r="F91" s="148" t="s">
        <v>645</v>
      </c>
      <c r="G91" s="51"/>
    </row>
    <row r="92" spans="4:7" ht="15.75" customHeight="1" thickBot="1">
      <c r="D92" s="158"/>
      <c r="E92" s="160"/>
      <c r="F92" s="149"/>
      <c r="G92" s="51"/>
    </row>
    <row r="93" spans="1:6" ht="15.75">
      <c r="A93" s="150" t="s">
        <v>674</v>
      </c>
      <c r="B93" s="151"/>
      <c r="C93" s="151"/>
      <c r="D93" s="88">
        <f>SUM(G4:G5)</f>
        <v>322.453259</v>
      </c>
      <c r="E93" s="89">
        <v>2</v>
      </c>
      <c r="F93" s="88">
        <f>D93/E93</f>
        <v>161.2266295</v>
      </c>
    </row>
    <row r="94" spans="1:6" ht="15.75">
      <c r="A94" s="152" t="s">
        <v>672</v>
      </c>
      <c r="B94" s="153"/>
      <c r="C94" s="153"/>
      <c r="D94" s="88">
        <f>G89-D95-D93</f>
        <v>9362.809286000002</v>
      </c>
      <c r="E94" s="89">
        <v>66</v>
      </c>
      <c r="F94" s="88">
        <f>D94/E94</f>
        <v>141.86074675757578</v>
      </c>
    </row>
    <row r="95" spans="1:6" ht="16.5" thickBot="1">
      <c r="A95" s="154" t="s">
        <v>675</v>
      </c>
      <c r="B95" s="155"/>
      <c r="C95" s="155"/>
      <c r="D95" s="134">
        <f>SUM(G84:G87)</f>
        <v>1423.884185</v>
      </c>
      <c r="E95" s="135">
        <v>4</v>
      </c>
      <c r="F95" s="134">
        <f>D95/E95</f>
        <v>355.97104625</v>
      </c>
    </row>
    <row r="96" spans="2:7" ht="16.5" thickBot="1">
      <c r="B96" s="156"/>
      <c r="C96" s="156"/>
      <c r="D96" s="87">
        <f>SUM(D93:D95)</f>
        <v>11109.14673</v>
      </c>
      <c r="E96" s="87">
        <f>SUM(E93:E95)</f>
        <v>72</v>
      </c>
      <c r="F96" s="87">
        <f>D96/E96</f>
        <v>154.29370458333335</v>
      </c>
      <c r="G96"/>
    </row>
  </sheetData>
  <sheetProtection/>
  <mergeCells count="27">
    <mergeCell ref="A93:C93"/>
    <mergeCell ref="A94:C94"/>
    <mergeCell ref="A95:C95"/>
    <mergeCell ref="B96:C96"/>
    <mergeCell ref="A89:B89"/>
    <mergeCell ref="A1:G1"/>
    <mergeCell ref="A88:B88"/>
    <mergeCell ref="C2:C3"/>
    <mergeCell ref="A2:A3"/>
    <mergeCell ref="G2:G3"/>
    <mergeCell ref="A40:B40"/>
    <mergeCell ref="F2:F3"/>
    <mergeCell ref="A49:G49"/>
    <mergeCell ref="A50:A51"/>
    <mergeCell ref="C50:C51"/>
    <mergeCell ref="F50:F51"/>
    <mergeCell ref="G50:G51"/>
    <mergeCell ref="D42:D43"/>
    <mergeCell ref="E42:E43"/>
    <mergeCell ref="F42:F43"/>
    <mergeCell ref="F91:F92"/>
    <mergeCell ref="A44:C44"/>
    <mergeCell ref="A45:C45"/>
    <mergeCell ref="A46:C46"/>
    <mergeCell ref="B47:C47"/>
    <mergeCell ref="D91:D92"/>
    <mergeCell ref="E91:E92"/>
  </mergeCells>
  <printOptions/>
  <pageMargins left="0.67" right="0.17" top="0.3" bottom="0.2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82">
      <selection activeCell="I82" sqref="I1:K16384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174" t="s">
        <v>660</v>
      </c>
      <c r="B1" s="175"/>
      <c r="C1" s="175"/>
      <c r="D1" s="175"/>
      <c r="E1" s="175"/>
      <c r="F1" s="175"/>
      <c r="G1" s="176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667</v>
      </c>
      <c r="G2" s="163" t="s">
        <v>653</v>
      </c>
      <c r="I2" s="22"/>
      <c r="J2" s="23"/>
    </row>
    <row r="3" spans="1:11" s="21" customFormat="1" ht="21.75" customHeight="1" thickBot="1">
      <c r="A3" s="168"/>
      <c r="B3" s="40" t="s">
        <v>639</v>
      </c>
      <c r="C3" s="170"/>
      <c r="D3" s="41" t="s">
        <v>671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" customHeight="1">
      <c r="A4" s="57" t="s">
        <v>7</v>
      </c>
      <c r="B4" s="25">
        <v>96</v>
      </c>
      <c r="C4" s="19">
        <f>E4*8.046919</f>
        <v>1225.0341833443306</v>
      </c>
      <c r="D4" s="59">
        <f>B4*77470/62210*30/100</f>
        <v>35.86458768686706</v>
      </c>
      <c r="E4" s="62">
        <f>I4-D4</f>
        <v>152.23642531313294</v>
      </c>
      <c r="F4" s="63">
        <v>4.07</v>
      </c>
      <c r="G4" s="64">
        <f aca="true" t="shared" si="0" ref="G4:G43">D4+E4+F4</f>
        <v>192.171013</v>
      </c>
      <c r="I4" s="6">
        <v>188.101013</v>
      </c>
      <c r="J4" s="6">
        <v>4.07</v>
      </c>
      <c r="K4" s="6">
        <v>192.17101300000002</v>
      </c>
    </row>
    <row r="5" spans="1:11" ht="15" customHeight="1">
      <c r="A5" s="57" t="s">
        <v>10</v>
      </c>
      <c r="B5" s="19">
        <v>96</v>
      </c>
      <c r="C5" s="19">
        <f>E5*8.046919</f>
        <v>1657.046242900329</v>
      </c>
      <c r="D5" s="60">
        <f aca="true" t="shared" si="1" ref="D5:D80">B5*77470/62210*30/100</f>
        <v>35.86458768686706</v>
      </c>
      <c r="E5" s="65">
        <f aca="true" t="shared" si="2" ref="E5:E80">I5-D5</f>
        <v>205.92306731313298</v>
      </c>
      <c r="F5" s="63">
        <v>4.07</v>
      </c>
      <c r="G5" s="66">
        <f t="shared" si="0"/>
        <v>245.85765500000002</v>
      </c>
      <c r="I5" s="6">
        <v>241.78765500000003</v>
      </c>
      <c r="J5" s="6">
        <v>4.07</v>
      </c>
      <c r="K5" s="6">
        <v>245.857655</v>
      </c>
    </row>
    <row r="6" spans="1:11" ht="15" customHeight="1">
      <c r="A6" s="57" t="s">
        <v>12</v>
      </c>
      <c r="B6" s="17">
        <v>116</v>
      </c>
      <c r="C6" s="19">
        <f aca="true" t="shared" si="3" ref="C6:C81">E6*8.046919</f>
        <v>1068.0298044296032</v>
      </c>
      <c r="D6" s="60">
        <f t="shared" si="1"/>
        <v>43.336376788297706</v>
      </c>
      <c r="E6" s="65">
        <f t="shared" si="2"/>
        <v>132.7253082117023</v>
      </c>
      <c r="F6" s="63">
        <v>4.07</v>
      </c>
      <c r="G6" s="66">
        <f t="shared" si="0"/>
        <v>180.131685</v>
      </c>
      <c r="I6" s="6">
        <v>176.061685</v>
      </c>
      <c r="J6" s="6">
        <v>4.07</v>
      </c>
      <c r="K6" s="6">
        <v>180.131685</v>
      </c>
    </row>
    <row r="7" spans="1:11" ht="15" customHeight="1">
      <c r="A7" s="57" t="s">
        <v>14</v>
      </c>
      <c r="B7" s="17">
        <v>116</v>
      </c>
      <c r="C7" s="19">
        <f t="shared" si="3"/>
        <v>1332.0371705818602</v>
      </c>
      <c r="D7" s="60">
        <f t="shared" si="1"/>
        <v>43.336376788297706</v>
      </c>
      <c r="E7" s="65">
        <f t="shared" si="2"/>
        <v>165.53381121170227</v>
      </c>
      <c r="F7" s="63">
        <v>4.07</v>
      </c>
      <c r="G7" s="66">
        <f t="shared" si="0"/>
        <v>212.94018799999998</v>
      </c>
      <c r="I7" s="6">
        <v>208.87018799999998</v>
      </c>
      <c r="J7" s="6">
        <v>4.07</v>
      </c>
      <c r="K7" s="6">
        <v>212.94018800000003</v>
      </c>
    </row>
    <row r="8" spans="1:11" ht="15" customHeight="1">
      <c r="A8" s="57" t="s">
        <v>16</v>
      </c>
      <c r="B8" s="17">
        <v>116</v>
      </c>
      <c r="C8" s="19">
        <f t="shared" si="3"/>
        <v>81.00225985270623</v>
      </c>
      <c r="D8" s="60">
        <f t="shared" si="1"/>
        <v>43.336376788297706</v>
      </c>
      <c r="E8" s="65">
        <f t="shared" si="2"/>
        <v>10.066245211702295</v>
      </c>
      <c r="F8" s="63">
        <v>4.07</v>
      </c>
      <c r="G8" s="66">
        <f t="shared" si="0"/>
        <v>57.472622</v>
      </c>
      <c r="I8" s="6">
        <v>53.402622</v>
      </c>
      <c r="J8" s="6">
        <v>4.07</v>
      </c>
      <c r="K8" s="6">
        <v>57.472621999999994</v>
      </c>
    </row>
    <row r="9" spans="1:11" ht="15" customHeight="1">
      <c r="A9" s="57" t="s">
        <v>18</v>
      </c>
      <c r="B9" s="17">
        <v>116</v>
      </c>
      <c r="C9" s="19">
        <f t="shared" si="3"/>
        <v>617.0172229331822</v>
      </c>
      <c r="D9" s="60">
        <f t="shared" si="1"/>
        <v>43.336376788297706</v>
      </c>
      <c r="E9" s="65">
        <f t="shared" si="2"/>
        <v>76.67744921170228</v>
      </c>
      <c r="F9" s="63">
        <v>4.07</v>
      </c>
      <c r="G9" s="66">
        <f t="shared" si="0"/>
        <v>124.08382599999999</v>
      </c>
      <c r="I9" s="6">
        <v>120.013826</v>
      </c>
      <c r="J9" s="6">
        <v>4.07</v>
      </c>
      <c r="K9" s="6">
        <v>124.08382600000002</v>
      </c>
    </row>
    <row r="10" spans="1:11" ht="15" customHeight="1">
      <c r="A10" s="57" t="s">
        <v>20</v>
      </c>
      <c r="B10" s="17">
        <v>116</v>
      </c>
      <c r="C10" s="19">
        <f t="shared" si="3"/>
        <v>917.0255873426731</v>
      </c>
      <c r="D10" s="60">
        <f t="shared" si="1"/>
        <v>43.336376788297706</v>
      </c>
      <c r="E10" s="65">
        <f t="shared" si="2"/>
        <v>113.95983821170228</v>
      </c>
      <c r="F10" s="63">
        <v>4.07</v>
      </c>
      <c r="G10" s="66">
        <f t="shared" si="0"/>
        <v>161.36621499999998</v>
      </c>
      <c r="I10" s="6">
        <v>157.296215</v>
      </c>
      <c r="J10" s="6">
        <v>4.07</v>
      </c>
      <c r="K10" s="6">
        <v>161.366215</v>
      </c>
    </row>
    <row r="11" spans="1:11" ht="15" customHeight="1">
      <c r="A11" s="57" t="s">
        <v>22</v>
      </c>
      <c r="B11" s="17">
        <v>116</v>
      </c>
      <c r="C11" s="19">
        <f t="shared" si="3"/>
        <v>649.0181138493542</v>
      </c>
      <c r="D11" s="60">
        <f t="shared" si="1"/>
        <v>43.336376788297706</v>
      </c>
      <c r="E11" s="65">
        <f t="shared" si="2"/>
        <v>80.65423721170228</v>
      </c>
      <c r="F11" s="63">
        <v>4.07</v>
      </c>
      <c r="G11" s="66">
        <f t="shared" si="0"/>
        <v>128.060614</v>
      </c>
      <c r="I11" s="6">
        <v>123.990614</v>
      </c>
      <c r="J11" s="6">
        <v>4.07</v>
      </c>
      <c r="K11" s="6">
        <v>128.060614</v>
      </c>
    </row>
    <row r="12" spans="1:11" ht="15" customHeight="1">
      <c r="A12" s="57" t="s">
        <v>24</v>
      </c>
      <c r="B12" s="17">
        <v>116</v>
      </c>
      <c r="C12" s="19">
        <f t="shared" si="3"/>
        <v>1240.0346051744061</v>
      </c>
      <c r="D12" s="60">
        <f t="shared" si="1"/>
        <v>43.336376788297706</v>
      </c>
      <c r="E12" s="65">
        <f t="shared" si="2"/>
        <v>154.10054521170227</v>
      </c>
      <c r="F12" s="63">
        <v>4.07</v>
      </c>
      <c r="G12" s="66">
        <f t="shared" si="0"/>
        <v>201.50692199999997</v>
      </c>
      <c r="I12" s="6">
        <v>197.43692199999998</v>
      </c>
      <c r="J12" s="6">
        <v>4.07</v>
      </c>
      <c r="K12" s="6">
        <v>201.50692200000003</v>
      </c>
    </row>
    <row r="13" spans="1:11" ht="15" customHeight="1">
      <c r="A13" s="57" t="s">
        <v>26</v>
      </c>
      <c r="B13" s="17">
        <v>116</v>
      </c>
      <c r="C13" s="19">
        <f t="shared" si="3"/>
        <v>841.0234754402242</v>
      </c>
      <c r="D13" s="60">
        <f t="shared" si="1"/>
        <v>43.336376788297706</v>
      </c>
      <c r="E13" s="65">
        <f t="shared" si="2"/>
        <v>104.51496721170227</v>
      </c>
      <c r="F13" s="63">
        <v>4.07</v>
      </c>
      <c r="G13" s="66">
        <f t="shared" si="0"/>
        <v>151.92134399999998</v>
      </c>
      <c r="I13" s="6">
        <v>147.85134399999998</v>
      </c>
      <c r="J13" s="6">
        <v>4.07</v>
      </c>
      <c r="K13" s="6">
        <v>151.921344</v>
      </c>
    </row>
    <row r="14" spans="1:11" ht="15" customHeight="1">
      <c r="A14" s="57" t="s">
        <v>28</v>
      </c>
      <c r="B14" s="17">
        <v>116</v>
      </c>
      <c r="C14" s="19">
        <f t="shared" si="3"/>
        <v>1309.0365252065371</v>
      </c>
      <c r="D14" s="60">
        <f t="shared" si="1"/>
        <v>43.336376788297706</v>
      </c>
      <c r="E14" s="65">
        <f t="shared" si="2"/>
        <v>162.67549421170227</v>
      </c>
      <c r="F14" s="63">
        <v>4.07</v>
      </c>
      <c r="G14" s="66">
        <f t="shared" si="0"/>
        <v>210.08187099999998</v>
      </c>
      <c r="I14" s="6">
        <v>206.01187099999999</v>
      </c>
      <c r="J14" s="6">
        <v>4.07</v>
      </c>
      <c r="K14" s="6">
        <v>210.081871</v>
      </c>
    </row>
    <row r="15" spans="1:11" ht="15" customHeight="1">
      <c r="A15" s="57" t="s">
        <v>30</v>
      </c>
      <c r="B15" s="17">
        <v>116</v>
      </c>
      <c r="C15" s="19">
        <f t="shared" si="3"/>
        <v>1221.0340751870642</v>
      </c>
      <c r="D15" s="60">
        <f t="shared" si="1"/>
        <v>43.336376788297706</v>
      </c>
      <c r="E15" s="65">
        <f t="shared" si="2"/>
        <v>151.7393272117023</v>
      </c>
      <c r="F15" s="63">
        <v>4.07</v>
      </c>
      <c r="G15" s="66">
        <f t="shared" si="0"/>
        <v>199.145704</v>
      </c>
      <c r="I15" s="6">
        <v>195.075704</v>
      </c>
      <c r="J15" s="6">
        <v>4.07</v>
      </c>
      <c r="K15" s="6">
        <v>199.14570400000002</v>
      </c>
    </row>
    <row r="16" spans="1:11" ht="15" customHeight="1">
      <c r="A16" s="57" t="s">
        <v>32</v>
      </c>
      <c r="B16" s="17">
        <v>116</v>
      </c>
      <c r="C16" s="19">
        <f t="shared" si="3"/>
        <v>758.0211555736194</v>
      </c>
      <c r="D16" s="60">
        <f t="shared" si="1"/>
        <v>43.336376788297706</v>
      </c>
      <c r="E16" s="65">
        <f t="shared" si="2"/>
        <v>94.2001722117023</v>
      </c>
      <c r="F16" s="63">
        <v>4.07</v>
      </c>
      <c r="G16" s="66">
        <f t="shared" si="0"/>
        <v>141.606549</v>
      </c>
      <c r="I16" s="6">
        <v>137.536549</v>
      </c>
      <c r="J16" s="6">
        <v>4.07</v>
      </c>
      <c r="K16" s="6">
        <v>141.606549</v>
      </c>
    </row>
    <row r="17" spans="1:11" ht="15" customHeight="1">
      <c r="A17" s="57" t="s">
        <v>34</v>
      </c>
      <c r="B17" s="17">
        <v>116</v>
      </c>
      <c r="C17" s="19">
        <f t="shared" si="3"/>
        <v>447.0124758589102</v>
      </c>
      <c r="D17" s="60">
        <f t="shared" si="1"/>
        <v>43.336376788297706</v>
      </c>
      <c r="E17" s="65">
        <f t="shared" si="2"/>
        <v>55.55076121170229</v>
      </c>
      <c r="F17" s="63">
        <v>4.07</v>
      </c>
      <c r="G17" s="66">
        <f t="shared" si="0"/>
        <v>102.95713799999999</v>
      </c>
      <c r="I17" s="6">
        <v>98.887138</v>
      </c>
      <c r="J17" s="6">
        <v>4.07</v>
      </c>
      <c r="K17" s="6">
        <v>102.957138</v>
      </c>
    </row>
    <row r="18" spans="1:11" ht="15" customHeight="1">
      <c r="A18" s="57" t="s">
        <v>36</v>
      </c>
      <c r="B18" s="17">
        <v>116</v>
      </c>
      <c r="C18" s="19">
        <f t="shared" si="3"/>
        <v>601.0167694281772</v>
      </c>
      <c r="D18" s="60">
        <f t="shared" si="1"/>
        <v>43.336376788297706</v>
      </c>
      <c r="E18" s="65">
        <f t="shared" si="2"/>
        <v>74.68905421170228</v>
      </c>
      <c r="F18" s="63">
        <v>4.07</v>
      </c>
      <c r="G18" s="66">
        <f t="shared" si="0"/>
        <v>122.09543099999999</v>
      </c>
      <c r="I18" s="6">
        <v>118.025431</v>
      </c>
      <c r="J18" s="6">
        <v>4.07</v>
      </c>
      <c r="K18" s="6">
        <v>122.09543099999999</v>
      </c>
    </row>
    <row r="19" spans="1:11" ht="15" customHeight="1">
      <c r="A19" s="57" t="s">
        <v>38</v>
      </c>
      <c r="B19" s="17">
        <v>116</v>
      </c>
      <c r="C19" s="19">
        <f t="shared" si="3"/>
        <v>970.0270619167183</v>
      </c>
      <c r="D19" s="60">
        <f t="shared" si="1"/>
        <v>43.336376788297706</v>
      </c>
      <c r="E19" s="65">
        <f t="shared" si="2"/>
        <v>120.54639321170228</v>
      </c>
      <c r="F19" s="63">
        <v>4.07</v>
      </c>
      <c r="G19" s="66">
        <f t="shared" si="0"/>
        <v>167.95277</v>
      </c>
      <c r="I19" s="6">
        <v>163.88277</v>
      </c>
      <c r="J19" s="6">
        <v>4.07</v>
      </c>
      <c r="K19" s="6">
        <v>167.95277</v>
      </c>
    </row>
    <row r="20" spans="1:11" ht="15" customHeight="1">
      <c r="A20" s="57" t="s">
        <v>40</v>
      </c>
      <c r="B20" s="17">
        <v>116</v>
      </c>
      <c r="C20" s="19">
        <f t="shared" si="3"/>
        <v>663.0185056369091</v>
      </c>
      <c r="D20" s="60">
        <f t="shared" si="1"/>
        <v>43.336376788297706</v>
      </c>
      <c r="E20" s="65">
        <f t="shared" si="2"/>
        <v>82.39408221170228</v>
      </c>
      <c r="F20" s="63">
        <v>4.07</v>
      </c>
      <c r="G20" s="66">
        <f t="shared" si="0"/>
        <v>129.800459</v>
      </c>
      <c r="I20" s="6">
        <v>125.730459</v>
      </c>
      <c r="J20" s="6">
        <v>4.07</v>
      </c>
      <c r="K20" s="6">
        <v>129.800459</v>
      </c>
    </row>
    <row r="21" spans="1:11" ht="15" customHeight="1">
      <c r="A21" s="57" t="s">
        <v>42</v>
      </c>
      <c r="B21" s="17">
        <v>116</v>
      </c>
      <c r="C21" s="19">
        <f t="shared" si="3"/>
        <v>1221.0340751870642</v>
      </c>
      <c r="D21" s="60">
        <f t="shared" si="1"/>
        <v>43.336376788297706</v>
      </c>
      <c r="E21" s="65">
        <f t="shared" si="2"/>
        <v>151.7393272117023</v>
      </c>
      <c r="F21" s="63">
        <v>4.07</v>
      </c>
      <c r="G21" s="66">
        <f t="shared" si="0"/>
        <v>199.145704</v>
      </c>
      <c r="I21" s="6">
        <v>195.075704</v>
      </c>
      <c r="J21" s="6">
        <v>4.07</v>
      </c>
      <c r="K21" s="6">
        <v>199.14570400000002</v>
      </c>
    </row>
    <row r="22" spans="1:11" ht="15" customHeight="1">
      <c r="A22" s="57" t="s">
        <v>44</v>
      </c>
      <c r="B22" s="17">
        <v>116</v>
      </c>
      <c r="C22" s="19">
        <f t="shared" si="3"/>
        <v>707.0197266231862</v>
      </c>
      <c r="D22" s="60">
        <f t="shared" si="1"/>
        <v>43.336376788297706</v>
      </c>
      <c r="E22" s="65">
        <f t="shared" si="2"/>
        <v>87.86216521170229</v>
      </c>
      <c r="F22" s="63">
        <v>4.07</v>
      </c>
      <c r="G22" s="66">
        <f t="shared" si="0"/>
        <v>135.268542</v>
      </c>
      <c r="I22" s="6">
        <v>131.198542</v>
      </c>
      <c r="J22" s="6">
        <v>4.07</v>
      </c>
      <c r="K22" s="6">
        <v>135.268542</v>
      </c>
    </row>
    <row r="23" spans="1:11" ht="15" customHeight="1">
      <c r="A23" s="57" t="s">
        <v>46</v>
      </c>
      <c r="B23" s="17">
        <v>116</v>
      </c>
      <c r="C23" s="19">
        <f t="shared" si="3"/>
        <v>1133.0316171206725</v>
      </c>
      <c r="D23" s="60">
        <f t="shared" si="1"/>
        <v>43.336376788297706</v>
      </c>
      <c r="E23" s="65">
        <f t="shared" si="2"/>
        <v>140.8031592117023</v>
      </c>
      <c r="F23" s="63">
        <v>4.07</v>
      </c>
      <c r="G23" s="66">
        <f t="shared" si="0"/>
        <v>188.209536</v>
      </c>
      <c r="I23" s="6">
        <v>184.13953600000002</v>
      </c>
      <c r="J23" s="6">
        <v>4.07</v>
      </c>
      <c r="K23" s="6">
        <v>188.209536</v>
      </c>
    </row>
    <row r="24" spans="1:11" ht="15" customHeight="1">
      <c r="A24" s="57" t="s">
        <v>48</v>
      </c>
      <c r="B24" s="17">
        <v>116</v>
      </c>
      <c r="C24" s="19">
        <f t="shared" si="3"/>
        <v>672.0187511777584</v>
      </c>
      <c r="D24" s="60">
        <f t="shared" si="1"/>
        <v>43.336376788297706</v>
      </c>
      <c r="E24" s="65">
        <f t="shared" si="2"/>
        <v>83.51255321170231</v>
      </c>
      <c r="F24" s="63">
        <v>4.07</v>
      </c>
      <c r="G24" s="66">
        <f t="shared" si="0"/>
        <v>130.91893000000002</v>
      </c>
      <c r="I24" s="6">
        <v>126.84893000000001</v>
      </c>
      <c r="J24" s="6">
        <v>4.07</v>
      </c>
      <c r="K24" s="6">
        <v>130.91893</v>
      </c>
    </row>
    <row r="25" spans="1:11" ht="15" customHeight="1">
      <c r="A25" s="57" t="s">
        <v>50</v>
      </c>
      <c r="B25" s="17">
        <v>116</v>
      </c>
      <c r="C25" s="19">
        <f t="shared" si="3"/>
        <v>376.01049410932933</v>
      </c>
      <c r="D25" s="60">
        <f t="shared" si="1"/>
        <v>43.336376788297706</v>
      </c>
      <c r="E25" s="65">
        <f t="shared" si="2"/>
        <v>46.7272622117023</v>
      </c>
      <c r="F25" s="63">
        <v>4.07</v>
      </c>
      <c r="G25" s="66">
        <f t="shared" si="0"/>
        <v>94.13363900000002</v>
      </c>
      <c r="I25" s="6">
        <v>90.06363900000001</v>
      </c>
      <c r="J25" s="6">
        <v>4.07</v>
      </c>
      <c r="K25" s="6">
        <v>94.133639</v>
      </c>
    </row>
    <row r="26" spans="1:11" ht="15" customHeight="1">
      <c r="A26" s="57" t="s">
        <v>52</v>
      </c>
      <c r="B26" s="17">
        <v>116</v>
      </c>
      <c r="C26" s="19">
        <f t="shared" si="3"/>
        <v>392.0109395674152</v>
      </c>
      <c r="D26" s="60">
        <f t="shared" si="1"/>
        <v>43.336376788297706</v>
      </c>
      <c r="E26" s="65">
        <f t="shared" si="2"/>
        <v>48.71565621170229</v>
      </c>
      <c r="F26" s="63">
        <v>4.07</v>
      </c>
      <c r="G26" s="66">
        <f t="shared" si="0"/>
        <v>96.12203299999999</v>
      </c>
      <c r="I26" s="6">
        <v>92.052033</v>
      </c>
      <c r="J26" s="6">
        <v>4.07</v>
      </c>
      <c r="K26" s="6">
        <v>96.12203300000002</v>
      </c>
    </row>
    <row r="27" spans="1:11" ht="15" customHeight="1">
      <c r="A27" s="57" t="s">
        <v>54</v>
      </c>
      <c r="B27" s="17">
        <v>116</v>
      </c>
      <c r="C27" s="19">
        <f t="shared" si="3"/>
        <v>1119.0312253331172</v>
      </c>
      <c r="D27" s="60">
        <f t="shared" si="1"/>
        <v>43.336376788297706</v>
      </c>
      <c r="E27" s="65">
        <f t="shared" si="2"/>
        <v>139.06331421170228</v>
      </c>
      <c r="F27" s="63">
        <v>4.07</v>
      </c>
      <c r="G27" s="66">
        <f t="shared" si="0"/>
        <v>186.46969099999998</v>
      </c>
      <c r="I27" s="6">
        <v>182.399691</v>
      </c>
      <c r="J27" s="6">
        <v>4.07</v>
      </c>
      <c r="K27" s="6">
        <v>186.469691</v>
      </c>
    </row>
    <row r="28" spans="1:11" ht="15" customHeight="1">
      <c r="A28" s="57" t="s">
        <v>56</v>
      </c>
      <c r="B28" s="17">
        <v>116</v>
      </c>
      <c r="C28" s="19">
        <f t="shared" si="3"/>
        <v>896.0249956378811</v>
      </c>
      <c r="D28" s="60">
        <f t="shared" si="1"/>
        <v>43.336376788297706</v>
      </c>
      <c r="E28" s="65">
        <f t="shared" si="2"/>
        <v>111.35007021170227</v>
      </c>
      <c r="F28" s="63">
        <v>4.07</v>
      </c>
      <c r="G28" s="66">
        <f t="shared" si="0"/>
        <v>158.75644699999998</v>
      </c>
      <c r="I28" s="6">
        <v>154.686447</v>
      </c>
      <c r="J28" s="6">
        <v>4.07</v>
      </c>
      <c r="K28" s="6">
        <v>158.75644699999998</v>
      </c>
    </row>
    <row r="29" spans="1:11" ht="15" customHeight="1">
      <c r="A29" s="57" t="s">
        <v>58</v>
      </c>
      <c r="B29" s="17">
        <v>116</v>
      </c>
      <c r="C29" s="19">
        <f t="shared" si="3"/>
        <v>1477.0412186102785</v>
      </c>
      <c r="D29" s="60">
        <f t="shared" si="1"/>
        <v>43.336376788297706</v>
      </c>
      <c r="E29" s="65">
        <f t="shared" si="2"/>
        <v>183.5536332117023</v>
      </c>
      <c r="F29" s="63">
        <v>4.07</v>
      </c>
      <c r="G29" s="66">
        <f t="shared" si="0"/>
        <v>230.96001</v>
      </c>
      <c r="I29" s="6">
        <v>226.89001000000002</v>
      </c>
      <c r="J29" s="6">
        <v>4.07</v>
      </c>
      <c r="K29" s="6">
        <v>230.96001</v>
      </c>
    </row>
    <row r="30" spans="1:11" ht="15" customHeight="1">
      <c r="A30" s="57" t="s">
        <v>60</v>
      </c>
      <c r="B30" s="17">
        <v>116</v>
      </c>
      <c r="C30" s="19">
        <f t="shared" si="3"/>
        <v>477.01331310455123</v>
      </c>
      <c r="D30" s="60">
        <f t="shared" si="1"/>
        <v>43.336376788297706</v>
      </c>
      <c r="E30" s="65">
        <f t="shared" si="2"/>
        <v>59.27900021170229</v>
      </c>
      <c r="F30" s="63">
        <v>4.07</v>
      </c>
      <c r="G30" s="66">
        <f t="shared" si="0"/>
        <v>106.68537699999999</v>
      </c>
      <c r="I30" s="6">
        <v>102.615377</v>
      </c>
      <c r="J30" s="6">
        <v>4.07</v>
      </c>
      <c r="K30" s="6">
        <v>106.68537700000002</v>
      </c>
    </row>
    <row r="31" spans="1:11" ht="15" customHeight="1">
      <c r="A31" s="57" t="s">
        <v>62</v>
      </c>
      <c r="B31" s="17">
        <v>116</v>
      </c>
      <c r="C31" s="19">
        <f t="shared" si="3"/>
        <v>71.0019834531322</v>
      </c>
      <c r="D31" s="60">
        <f t="shared" si="1"/>
        <v>43.336376788297706</v>
      </c>
      <c r="E31" s="65">
        <f t="shared" si="2"/>
        <v>8.823499211702291</v>
      </c>
      <c r="F31" s="63">
        <v>4.07</v>
      </c>
      <c r="G31" s="66">
        <f t="shared" si="0"/>
        <v>56.229876</v>
      </c>
      <c r="I31" s="6">
        <v>52.159876</v>
      </c>
      <c r="J31" s="6">
        <v>4.07</v>
      </c>
      <c r="K31" s="6">
        <v>56.229876</v>
      </c>
    </row>
    <row r="32" spans="1:11" ht="15" customHeight="1">
      <c r="A32" s="57" t="s">
        <v>64</v>
      </c>
      <c r="B32" s="17">
        <v>116</v>
      </c>
      <c r="C32" s="19">
        <f t="shared" si="3"/>
        <v>1023.0285445376823</v>
      </c>
      <c r="D32" s="60">
        <f t="shared" si="1"/>
        <v>43.336376788297706</v>
      </c>
      <c r="E32" s="65">
        <f t="shared" si="2"/>
        <v>127.13294921170228</v>
      </c>
      <c r="F32" s="63">
        <v>4.07</v>
      </c>
      <c r="G32" s="66">
        <f t="shared" si="0"/>
        <v>174.539326</v>
      </c>
      <c r="I32" s="6">
        <v>170.469326</v>
      </c>
      <c r="J32" s="6">
        <v>4.07</v>
      </c>
      <c r="K32" s="6">
        <v>174.53932600000002</v>
      </c>
    </row>
    <row r="33" spans="1:11" ht="15" customHeight="1">
      <c r="A33" s="57" t="s">
        <v>66</v>
      </c>
      <c r="B33" s="17">
        <v>116</v>
      </c>
      <c r="C33" s="19">
        <f t="shared" si="3"/>
        <v>633.0176683912682</v>
      </c>
      <c r="D33" s="60">
        <f t="shared" si="1"/>
        <v>43.336376788297706</v>
      </c>
      <c r="E33" s="65">
        <f t="shared" si="2"/>
        <v>78.66584321170228</v>
      </c>
      <c r="F33" s="63">
        <v>4.07</v>
      </c>
      <c r="G33" s="66">
        <f t="shared" si="0"/>
        <v>126.07221999999999</v>
      </c>
      <c r="I33" s="6">
        <v>122.00222</v>
      </c>
      <c r="J33" s="6">
        <v>4.07</v>
      </c>
      <c r="K33" s="6">
        <v>126.07222</v>
      </c>
    </row>
    <row r="34" spans="1:11" ht="15" customHeight="1">
      <c r="A34" s="57" t="s">
        <v>68</v>
      </c>
      <c r="B34" s="17">
        <v>116</v>
      </c>
      <c r="C34" s="19">
        <f t="shared" si="3"/>
        <v>696.0194274118063</v>
      </c>
      <c r="D34" s="60">
        <f t="shared" si="1"/>
        <v>43.336376788297706</v>
      </c>
      <c r="E34" s="65">
        <f t="shared" si="2"/>
        <v>86.4951452117023</v>
      </c>
      <c r="F34" s="63">
        <v>4.07</v>
      </c>
      <c r="G34" s="66">
        <f t="shared" si="0"/>
        <v>133.901522</v>
      </c>
      <c r="I34" s="6">
        <v>129.831522</v>
      </c>
      <c r="J34" s="6">
        <v>4.07</v>
      </c>
      <c r="K34" s="6">
        <v>133.901522</v>
      </c>
    </row>
    <row r="35" spans="1:11" ht="15" customHeight="1">
      <c r="A35" s="57" t="s">
        <v>70</v>
      </c>
      <c r="B35" s="17">
        <v>116</v>
      </c>
      <c r="C35" s="19">
        <f t="shared" si="3"/>
        <v>1212.033821599296</v>
      </c>
      <c r="D35" s="60">
        <f t="shared" si="1"/>
        <v>43.336376788297706</v>
      </c>
      <c r="E35" s="65">
        <f t="shared" si="2"/>
        <v>150.62085521170226</v>
      </c>
      <c r="F35" s="63">
        <v>4.07</v>
      </c>
      <c r="G35" s="66">
        <f t="shared" si="0"/>
        <v>198.02723199999997</v>
      </c>
      <c r="I35" s="6">
        <v>193.95723199999998</v>
      </c>
      <c r="J35" s="6">
        <v>4.07</v>
      </c>
      <c r="K35" s="6">
        <v>198.027232</v>
      </c>
    </row>
    <row r="36" spans="1:11" ht="15" customHeight="1">
      <c r="A36" s="57" t="s">
        <v>72</v>
      </c>
      <c r="B36" s="17">
        <v>116</v>
      </c>
      <c r="C36" s="19">
        <f t="shared" si="3"/>
        <v>75.00209884111318</v>
      </c>
      <c r="D36" s="60">
        <f t="shared" si="1"/>
        <v>43.336376788297706</v>
      </c>
      <c r="E36" s="65">
        <f t="shared" si="2"/>
        <v>9.32059821170229</v>
      </c>
      <c r="F36" s="63">
        <v>4.07</v>
      </c>
      <c r="G36" s="66">
        <f t="shared" si="0"/>
        <v>56.726974999999996</v>
      </c>
      <c r="I36" s="6">
        <v>52.656974999999996</v>
      </c>
      <c r="J36" s="6">
        <v>4.07</v>
      </c>
      <c r="K36" s="6">
        <v>56.726974999999996</v>
      </c>
    </row>
    <row r="37" spans="1:11" ht="15" customHeight="1">
      <c r="A37" s="57" t="s">
        <v>74</v>
      </c>
      <c r="B37" s="17">
        <v>116</v>
      </c>
      <c r="C37" s="19">
        <f t="shared" si="3"/>
        <v>524.0146186200843</v>
      </c>
      <c r="D37" s="60">
        <f t="shared" si="1"/>
        <v>43.336376788297706</v>
      </c>
      <c r="E37" s="65">
        <f t="shared" si="2"/>
        <v>65.1199072117023</v>
      </c>
      <c r="F37" s="63">
        <v>4.07</v>
      </c>
      <c r="G37" s="66">
        <f t="shared" si="0"/>
        <v>112.526284</v>
      </c>
      <c r="I37" s="6">
        <v>108.456284</v>
      </c>
      <c r="J37" s="6">
        <v>4.07</v>
      </c>
      <c r="K37" s="6">
        <v>112.526284</v>
      </c>
    </row>
    <row r="38" spans="1:11" ht="15" customHeight="1">
      <c r="A38" s="57" t="s">
        <v>76</v>
      </c>
      <c r="B38" s="17">
        <v>116</v>
      </c>
      <c r="C38" s="19">
        <f t="shared" si="3"/>
        <v>948.0264554470393</v>
      </c>
      <c r="D38" s="60">
        <f t="shared" si="1"/>
        <v>43.336376788297706</v>
      </c>
      <c r="E38" s="65">
        <f t="shared" si="2"/>
        <v>117.81235221170229</v>
      </c>
      <c r="F38" s="63">
        <v>4.07</v>
      </c>
      <c r="G38" s="66">
        <f t="shared" si="0"/>
        <v>165.218729</v>
      </c>
      <c r="I38" s="6">
        <v>161.148729</v>
      </c>
      <c r="J38" s="6">
        <v>4.07</v>
      </c>
      <c r="K38" s="6">
        <v>165.218729</v>
      </c>
    </row>
    <row r="39" spans="1:11" ht="15" customHeight="1">
      <c r="A39" s="57" t="s">
        <v>78</v>
      </c>
      <c r="B39" s="17">
        <v>116</v>
      </c>
      <c r="C39" s="19">
        <f t="shared" si="3"/>
        <v>710.0198111524423</v>
      </c>
      <c r="D39" s="60">
        <f t="shared" si="1"/>
        <v>43.336376788297706</v>
      </c>
      <c r="E39" s="65">
        <f t="shared" si="2"/>
        <v>88.2349892117023</v>
      </c>
      <c r="F39" s="63">
        <v>4.07</v>
      </c>
      <c r="G39" s="66">
        <f t="shared" si="0"/>
        <v>135.641366</v>
      </c>
      <c r="I39" s="6">
        <v>131.571366</v>
      </c>
      <c r="J39" s="6">
        <v>4.07</v>
      </c>
      <c r="K39" s="6">
        <v>135.641366</v>
      </c>
    </row>
    <row r="40" spans="1:11" ht="15" customHeight="1">
      <c r="A40" s="57" t="s">
        <v>80</v>
      </c>
      <c r="B40" s="17">
        <v>116</v>
      </c>
      <c r="C40" s="19">
        <f t="shared" si="3"/>
        <v>899.0250882140562</v>
      </c>
      <c r="D40" s="60">
        <f t="shared" si="1"/>
        <v>43.336376788297706</v>
      </c>
      <c r="E40" s="65">
        <f t="shared" si="2"/>
        <v>111.72289521170228</v>
      </c>
      <c r="F40" s="63">
        <v>4.07</v>
      </c>
      <c r="G40" s="66">
        <f t="shared" si="0"/>
        <v>159.129272</v>
      </c>
      <c r="I40" s="6">
        <v>155.059272</v>
      </c>
      <c r="J40" s="6">
        <v>4.07</v>
      </c>
      <c r="K40" s="6">
        <v>159.12927200000001</v>
      </c>
    </row>
    <row r="41" spans="1:11" ht="15" customHeight="1">
      <c r="A41" s="57" t="s">
        <v>82</v>
      </c>
      <c r="B41" s="17">
        <v>116</v>
      </c>
      <c r="C41" s="19">
        <f t="shared" si="3"/>
        <v>706.0196957644612</v>
      </c>
      <c r="D41" s="60">
        <f t="shared" si="1"/>
        <v>43.336376788297706</v>
      </c>
      <c r="E41" s="65">
        <f t="shared" si="2"/>
        <v>87.73789021170228</v>
      </c>
      <c r="F41" s="63">
        <v>4.07</v>
      </c>
      <c r="G41" s="66">
        <f t="shared" si="0"/>
        <v>135.14426699999999</v>
      </c>
      <c r="I41" s="6">
        <v>131.074267</v>
      </c>
      <c r="J41" s="6">
        <v>4.07</v>
      </c>
      <c r="K41" s="6">
        <v>135.144267</v>
      </c>
    </row>
    <row r="42" spans="1:11" ht="15" customHeight="1">
      <c r="A42" s="57" t="s">
        <v>84</v>
      </c>
      <c r="B42" s="17">
        <v>116</v>
      </c>
      <c r="C42" s="19">
        <f t="shared" si="3"/>
        <v>1222.0340979988703</v>
      </c>
      <c r="D42" s="60">
        <f t="shared" si="1"/>
        <v>43.336376788297706</v>
      </c>
      <c r="E42" s="65">
        <f t="shared" si="2"/>
        <v>151.86360121170227</v>
      </c>
      <c r="F42" s="63">
        <v>4.07</v>
      </c>
      <c r="G42" s="66">
        <f t="shared" si="0"/>
        <v>199.26997799999998</v>
      </c>
      <c r="I42" s="6">
        <v>195.199978</v>
      </c>
      <c r="J42" s="6">
        <v>4.07</v>
      </c>
      <c r="K42" s="6">
        <v>199.26997799999998</v>
      </c>
    </row>
    <row r="43" spans="1:11" ht="15" customHeight="1" thickBot="1">
      <c r="A43" s="77" t="s">
        <v>86</v>
      </c>
      <c r="B43" s="78">
        <v>116</v>
      </c>
      <c r="C43" s="79">
        <f t="shared" si="3"/>
        <v>181.0050479892032</v>
      </c>
      <c r="D43" s="81">
        <f t="shared" si="1"/>
        <v>43.336376788297706</v>
      </c>
      <c r="E43" s="82">
        <f t="shared" si="2"/>
        <v>22.49370821170229</v>
      </c>
      <c r="F43" s="83">
        <v>4.07</v>
      </c>
      <c r="G43" s="84">
        <f t="shared" si="0"/>
        <v>69.90008499999999</v>
      </c>
      <c r="I43" s="6">
        <v>65.830085</v>
      </c>
      <c r="J43" s="6">
        <v>4.07</v>
      </c>
      <c r="K43" s="6">
        <v>69.90008499999999</v>
      </c>
    </row>
    <row r="44" spans="1:11" ht="16.5" thickBot="1">
      <c r="A44" s="172" t="s">
        <v>644</v>
      </c>
      <c r="B44" s="172"/>
      <c r="C44" s="120">
        <f>SUM(C4:C43)</f>
        <v>32966.91995054831</v>
      </c>
      <c r="D44" s="121">
        <f>SUM(D4:D43)</f>
        <v>1718.5114933290463</v>
      </c>
      <c r="E44" s="121">
        <f>SUM(E4:E43)</f>
        <v>4096.837553670953</v>
      </c>
      <c r="F44" s="121">
        <f>SUM(F4:F43)</f>
        <v>162.79999999999984</v>
      </c>
      <c r="G44" s="122">
        <f>SUM(G4:G43)</f>
        <v>5978.149046999999</v>
      </c>
      <c r="I44" s="14">
        <f>SUM(I4:I43)</f>
        <v>5815.349047000001</v>
      </c>
      <c r="J44" s="14">
        <f>SUM(J4:J43)</f>
        <v>162.79999999999984</v>
      </c>
      <c r="K44" s="14">
        <f>SUM(K4:K43)</f>
        <v>5978.149047</v>
      </c>
    </row>
    <row r="45" spans="1:11" ht="16.5" thickBot="1">
      <c r="A45" s="111"/>
      <c r="B45" s="111"/>
      <c r="C45" s="123"/>
      <c r="D45" s="113"/>
      <c r="E45" s="113"/>
      <c r="F45" s="113"/>
      <c r="G45" s="113"/>
      <c r="I45" s="36"/>
      <c r="J45" s="36"/>
      <c r="K45" s="36"/>
    </row>
    <row r="46" spans="4:7" ht="15.75" customHeight="1">
      <c r="D46" s="157" t="s">
        <v>663</v>
      </c>
      <c r="E46" s="159" t="s">
        <v>664</v>
      </c>
      <c r="F46" s="148" t="s">
        <v>645</v>
      </c>
      <c r="G46" s="51"/>
    </row>
    <row r="47" spans="4:7" ht="15.75" customHeight="1" thickBot="1">
      <c r="D47" s="158"/>
      <c r="E47" s="160"/>
      <c r="F47" s="149"/>
      <c r="G47" s="51"/>
    </row>
    <row r="48" spans="1:7" ht="15.75">
      <c r="A48" s="150" t="s">
        <v>674</v>
      </c>
      <c r="B48" s="151"/>
      <c r="C48" s="151"/>
      <c r="D48" s="96">
        <f>SUM(G4:G5)</f>
        <v>438.02866800000004</v>
      </c>
      <c r="E48" s="97">
        <v>2</v>
      </c>
      <c r="F48" s="96">
        <f>D48/E48</f>
        <v>219.01433400000002</v>
      </c>
      <c r="G48" s="9"/>
    </row>
    <row r="49" spans="1:7" ht="15.75">
      <c r="A49" s="152" t="s">
        <v>672</v>
      </c>
      <c r="B49" s="153"/>
      <c r="C49" s="153"/>
      <c r="D49" s="88">
        <f>G97-D103-D101</f>
        <v>11156.447295999998</v>
      </c>
      <c r="E49" s="89">
        <v>74</v>
      </c>
      <c r="F49" s="88">
        <f>D49/E49</f>
        <v>150.76280129729727</v>
      </c>
      <c r="G49" s="9"/>
    </row>
    <row r="50" spans="1:7" ht="16.5" thickBot="1">
      <c r="A50" s="154" t="s">
        <v>675</v>
      </c>
      <c r="B50" s="155"/>
      <c r="C50" s="155"/>
      <c r="D50" s="98">
        <f>SUM(G92:G95)</f>
        <v>999.4487790000001</v>
      </c>
      <c r="E50" s="99">
        <v>4</v>
      </c>
      <c r="F50" s="98">
        <f>D50/E50</f>
        <v>249.86219475000001</v>
      </c>
      <c r="G50" s="9"/>
    </row>
    <row r="51" spans="2:6" ht="16.5" thickBot="1">
      <c r="B51" s="156"/>
      <c r="C51" s="156"/>
      <c r="D51" s="95">
        <f>SUM(D48:D50)</f>
        <v>12593.924743</v>
      </c>
      <c r="E51" s="95">
        <f>SUM(E48:E50)</f>
        <v>80</v>
      </c>
      <c r="F51" s="98">
        <f>D51/E51</f>
        <v>157.4240592875</v>
      </c>
    </row>
    <row r="52" spans="1:11" ht="16.5" thickBot="1">
      <c r="A52" s="111"/>
      <c r="B52" s="111"/>
      <c r="C52" s="123"/>
      <c r="D52" s="113"/>
      <c r="E52" s="113"/>
      <c r="F52" s="113"/>
      <c r="G52" s="113"/>
      <c r="I52" s="36"/>
      <c r="J52" s="36"/>
      <c r="K52" s="36"/>
    </row>
    <row r="53" spans="1:10" ht="42.75" customHeight="1" thickBot="1">
      <c r="A53" s="174" t="s">
        <v>660</v>
      </c>
      <c r="B53" s="175"/>
      <c r="C53" s="175"/>
      <c r="D53" s="175"/>
      <c r="E53" s="175"/>
      <c r="F53" s="175"/>
      <c r="G53" s="176"/>
      <c r="J53" s="1"/>
    </row>
    <row r="54" spans="1:10" s="21" customFormat="1" ht="24" customHeight="1" thickBot="1">
      <c r="A54" s="168" t="s">
        <v>654</v>
      </c>
      <c r="B54" s="37" t="s">
        <v>638</v>
      </c>
      <c r="C54" s="169" t="s">
        <v>635</v>
      </c>
      <c r="D54" s="38" t="s">
        <v>636</v>
      </c>
      <c r="E54" s="39" t="s">
        <v>637</v>
      </c>
      <c r="F54" s="163" t="s">
        <v>667</v>
      </c>
      <c r="G54" s="163" t="s">
        <v>653</v>
      </c>
      <c r="I54" s="22"/>
      <c r="J54" s="23"/>
    </row>
    <row r="55" spans="1:11" s="21" customFormat="1" ht="21.75" customHeight="1" thickBot="1">
      <c r="A55" s="168"/>
      <c r="B55" s="40" t="s">
        <v>639</v>
      </c>
      <c r="C55" s="170"/>
      <c r="D55" s="41" t="s">
        <v>671</v>
      </c>
      <c r="E55" s="42" t="s">
        <v>669</v>
      </c>
      <c r="F55" s="164"/>
      <c r="G55" s="171"/>
      <c r="I55" s="12" t="s">
        <v>4</v>
      </c>
      <c r="J55" s="12" t="s">
        <v>5</v>
      </c>
      <c r="K55" s="12" t="s">
        <v>6</v>
      </c>
    </row>
    <row r="56" spans="1:11" ht="15" customHeight="1">
      <c r="A56" s="18" t="s">
        <v>88</v>
      </c>
      <c r="B56" s="17">
        <v>116</v>
      </c>
      <c r="C56" s="19">
        <f t="shared" si="3"/>
        <v>771.0215165024492</v>
      </c>
      <c r="D56" s="60">
        <f t="shared" si="1"/>
        <v>43.336376788297706</v>
      </c>
      <c r="E56" s="65">
        <f t="shared" si="2"/>
        <v>95.81574221170229</v>
      </c>
      <c r="F56" s="63">
        <v>4.07</v>
      </c>
      <c r="G56" s="90">
        <f aca="true" t="shared" si="4" ref="G56:G95">D56+E56+F56</f>
        <v>143.222119</v>
      </c>
      <c r="I56" s="6">
        <v>139.152119</v>
      </c>
      <c r="J56" s="6">
        <v>4.07</v>
      </c>
      <c r="K56" s="6">
        <v>143.222119</v>
      </c>
    </row>
    <row r="57" spans="1:11" ht="15" customHeight="1">
      <c r="A57" s="18" t="s">
        <v>90</v>
      </c>
      <c r="B57" s="17">
        <v>116</v>
      </c>
      <c r="C57" s="19">
        <f t="shared" si="3"/>
        <v>425.01186134231216</v>
      </c>
      <c r="D57" s="60">
        <f t="shared" si="1"/>
        <v>43.336376788297706</v>
      </c>
      <c r="E57" s="65">
        <f t="shared" si="2"/>
        <v>52.816719211702285</v>
      </c>
      <c r="F57" s="63">
        <v>4.07</v>
      </c>
      <c r="G57" s="90">
        <f t="shared" si="4"/>
        <v>100.223096</v>
      </c>
      <c r="I57" s="6">
        <v>96.15309599999999</v>
      </c>
      <c r="J57" s="6">
        <v>4.07</v>
      </c>
      <c r="K57" s="6">
        <v>100.22309600000001</v>
      </c>
    </row>
    <row r="58" spans="1:11" ht="15" customHeight="1">
      <c r="A58" s="18" t="s">
        <v>92</v>
      </c>
      <c r="B58" s="17">
        <v>116</v>
      </c>
      <c r="C58" s="19">
        <f t="shared" si="3"/>
        <v>1286.0358798312143</v>
      </c>
      <c r="D58" s="60">
        <f t="shared" si="1"/>
        <v>43.336376788297706</v>
      </c>
      <c r="E58" s="65">
        <f t="shared" si="2"/>
        <v>159.8171772117023</v>
      </c>
      <c r="F58" s="63">
        <v>4.07</v>
      </c>
      <c r="G58" s="90">
        <f t="shared" si="4"/>
        <v>207.223554</v>
      </c>
      <c r="I58" s="6">
        <v>203.153554</v>
      </c>
      <c r="J58" s="6">
        <v>4.07</v>
      </c>
      <c r="K58" s="6">
        <v>207.223554</v>
      </c>
    </row>
    <row r="59" spans="1:11" ht="15" customHeight="1">
      <c r="A59" s="18" t="s">
        <v>94</v>
      </c>
      <c r="B59" s="17">
        <v>116</v>
      </c>
      <c r="C59" s="19">
        <f t="shared" si="3"/>
        <v>964.0269009051253</v>
      </c>
      <c r="D59" s="60">
        <f t="shared" si="1"/>
        <v>43.336376788297706</v>
      </c>
      <c r="E59" s="65">
        <f t="shared" si="2"/>
        <v>119.80074621170229</v>
      </c>
      <c r="F59" s="63">
        <v>4.07</v>
      </c>
      <c r="G59" s="90">
        <f t="shared" si="4"/>
        <v>167.207123</v>
      </c>
      <c r="I59" s="6">
        <v>163.137123</v>
      </c>
      <c r="J59" s="6">
        <v>4.07</v>
      </c>
      <c r="K59" s="6">
        <v>167.207123</v>
      </c>
    </row>
    <row r="60" spans="1:11" ht="15" customHeight="1">
      <c r="A60" s="18" t="s">
        <v>96</v>
      </c>
      <c r="B60" s="17">
        <v>116</v>
      </c>
      <c r="C60" s="19">
        <f t="shared" si="3"/>
        <v>936.0261173300153</v>
      </c>
      <c r="D60" s="60">
        <f t="shared" si="1"/>
        <v>43.336376788297706</v>
      </c>
      <c r="E60" s="65">
        <f t="shared" si="2"/>
        <v>116.32105621170228</v>
      </c>
      <c r="F60" s="63">
        <v>4.07</v>
      </c>
      <c r="G60" s="90">
        <f t="shared" si="4"/>
        <v>163.727433</v>
      </c>
      <c r="I60" s="6">
        <v>159.657433</v>
      </c>
      <c r="J60" s="6">
        <v>4.07</v>
      </c>
      <c r="K60" s="6">
        <v>163.727433</v>
      </c>
    </row>
    <row r="61" spans="1:11" ht="15" customHeight="1">
      <c r="A61" s="18" t="s">
        <v>98</v>
      </c>
      <c r="B61" s="17">
        <v>116</v>
      </c>
      <c r="C61" s="19">
        <f t="shared" si="3"/>
        <v>863.0240819099033</v>
      </c>
      <c r="D61" s="60">
        <f t="shared" si="1"/>
        <v>43.336376788297706</v>
      </c>
      <c r="E61" s="65">
        <f t="shared" si="2"/>
        <v>107.24900821170229</v>
      </c>
      <c r="F61" s="63">
        <v>4.07</v>
      </c>
      <c r="G61" s="90">
        <f t="shared" si="4"/>
        <v>154.655385</v>
      </c>
      <c r="I61" s="6">
        <v>150.585385</v>
      </c>
      <c r="J61" s="6">
        <v>4.07</v>
      </c>
      <c r="K61" s="6">
        <v>154.655385</v>
      </c>
    </row>
    <row r="62" spans="1:11" ht="15" customHeight="1">
      <c r="A62" s="18" t="s">
        <v>100</v>
      </c>
      <c r="B62" s="17">
        <v>116</v>
      </c>
      <c r="C62" s="19">
        <f t="shared" si="3"/>
        <v>608.0169612984952</v>
      </c>
      <c r="D62" s="60">
        <f t="shared" si="1"/>
        <v>43.336376788297706</v>
      </c>
      <c r="E62" s="65">
        <f t="shared" si="2"/>
        <v>75.55897621170229</v>
      </c>
      <c r="F62" s="63">
        <v>4.07</v>
      </c>
      <c r="G62" s="90">
        <f t="shared" si="4"/>
        <v>122.965353</v>
      </c>
      <c r="I62" s="6">
        <v>118.895353</v>
      </c>
      <c r="J62" s="6">
        <v>4.07</v>
      </c>
      <c r="K62" s="6">
        <v>122.965353</v>
      </c>
    </row>
    <row r="63" spans="1:11" ht="15" customHeight="1">
      <c r="A63" s="18" t="s">
        <v>102</v>
      </c>
      <c r="B63" s="17">
        <v>116</v>
      </c>
      <c r="C63" s="19">
        <f t="shared" si="3"/>
        <v>1624.0453203092275</v>
      </c>
      <c r="D63" s="60">
        <f t="shared" si="1"/>
        <v>43.336376788297706</v>
      </c>
      <c r="E63" s="65">
        <f t="shared" si="2"/>
        <v>201.8220042117023</v>
      </c>
      <c r="F63" s="63">
        <v>4.07</v>
      </c>
      <c r="G63" s="90">
        <f t="shared" si="4"/>
        <v>249.228381</v>
      </c>
      <c r="I63" s="6">
        <v>245.15838100000002</v>
      </c>
      <c r="J63" s="6">
        <v>4.07</v>
      </c>
      <c r="K63" s="6">
        <v>249.228381</v>
      </c>
    </row>
    <row r="64" spans="1:11" ht="15" customHeight="1">
      <c r="A64" s="18" t="s">
        <v>104</v>
      </c>
      <c r="B64" s="17">
        <v>116</v>
      </c>
      <c r="C64" s="19">
        <f t="shared" si="3"/>
        <v>1093.0305034754572</v>
      </c>
      <c r="D64" s="60">
        <f t="shared" si="1"/>
        <v>43.336376788297706</v>
      </c>
      <c r="E64" s="65">
        <f t="shared" si="2"/>
        <v>135.83217421170227</v>
      </c>
      <c r="F64" s="63">
        <v>4.07</v>
      </c>
      <c r="G64" s="90">
        <f t="shared" si="4"/>
        <v>183.23855099999997</v>
      </c>
      <c r="I64" s="6">
        <v>179.16855099999998</v>
      </c>
      <c r="J64" s="6">
        <v>4.07</v>
      </c>
      <c r="K64" s="6">
        <v>183.238551</v>
      </c>
    </row>
    <row r="65" spans="1:11" ht="15" customHeight="1">
      <c r="A65" s="18" t="s">
        <v>106</v>
      </c>
      <c r="B65" s="17">
        <v>116</v>
      </c>
      <c r="C65" s="19">
        <f t="shared" si="3"/>
        <v>623.0173919916944</v>
      </c>
      <c r="D65" s="60">
        <f t="shared" si="1"/>
        <v>43.336376788297706</v>
      </c>
      <c r="E65" s="65">
        <f t="shared" si="2"/>
        <v>77.4230972117023</v>
      </c>
      <c r="F65" s="63">
        <v>4.07</v>
      </c>
      <c r="G65" s="90">
        <f t="shared" si="4"/>
        <v>124.829474</v>
      </c>
      <c r="I65" s="6">
        <v>120.759474</v>
      </c>
      <c r="J65" s="6">
        <v>4.07</v>
      </c>
      <c r="K65" s="6">
        <v>124.82947400000002</v>
      </c>
    </row>
    <row r="66" spans="1:11" ht="15" customHeight="1">
      <c r="A66" s="18" t="s">
        <v>108</v>
      </c>
      <c r="B66" s="17">
        <v>116</v>
      </c>
      <c r="C66" s="19">
        <f t="shared" si="3"/>
        <v>1291.0360260779205</v>
      </c>
      <c r="D66" s="60">
        <f t="shared" si="1"/>
        <v>43.336376788297706</v>
      </c>
      <c r="E66" s="65">
        <f t="shared" si="2"/>
        <v>160.4385512117023</v>
      </c>
      <c r="F66" s="63">
        <v>4.07</v>
      </c>
      <c r="G66" s="90">
        <f t="shared" si="4"/>
        <v>207.844928</v>
      </c>
      <c r="I66" s="6">
        <v>203.77492800000002</v>
      </c>
      <c r="J66" s="6">
        <v>4.07</v>
      </c>
      <c r="K66" s="6">
        <v>207.844928</v>
      </c>
    </row>
    <row r="67" spans="1:11" ht="15" customHeight="1">
      <c r="A67" s="18" t="s">
        <v>110</v>
      </c>
      <c r="B67" s="17">
        <v>116</v>
      </c>
      <c r="C67" s="19">
        <f t="shared" si="3"/>
        <v>106.00295085164123</v>
      </c>
      <c r="D67" s="60">
        <f t="shared" si="1"/>
        <v>43.336376788297706</v>
      </c>
      <c r="E67" s="65">
        <f t="shared" si="2"/>
        <v>13.173110211702294</v>
      </c>
      <c r="F67" s="63">
        <v>4.07</v>
      </c>
      <c r="G67" s="90">
        <f t="shared" si="4"/>
        <v>60.579487</v>
      </c>
      <c r="I67" s="6">
        <v>56.509487</v>
      </c>
      <c r="J67" s="6">
        <v>4.07</v>
      </c>
      <c r="K67" s="6">
        <v>60.579487</v>
      </c>
    </row>
    <row r="68" spans="1:11" ht="15" customHeight="1">
      <c r="A68" s="18" t="s">
        <v>112</v>
      </c>
      <c r="B68" s="17">
        <v>116</v>
      </c>
      <c r="C68" s="19">
        <f t="shared" si="3"/>
        <v>1225.0341905750452</v>
      </c>
      <c r="D68" s="60">
        <f t="shared" si="1"/>
        <v>43.336376788297706</v>
      </c>
      <c r="E68" s="65">
        <f t="shared" si="2"/>
        <v>152.23642621170228</v>
      </c>
      <c r="F68" s="63">
        <v>4.07</v>
      </c>
      <c r="G68" s="90">
        <f t="shared" si="4"/>
        <v>199.642803</v>
      </c>
      <c r="I68" s="6">
        <v>195.572803</v>
      </c>
      <c r="J68" s="6">
        <v>4.07</v>
      </c>
      <c r="K68" s="6">
        <v>199.64280300000001</v>
      </c>
    </row>
    <row r="69" spans="1:11" ht="15" customHeight="1">
      <c r="A69" s="18" t="s">
        <v>114</v>
      </c>
      <c r="B69" s="17">
        <v>116</v>
      </c>
      <c r="C69" s="19">
        <f t="shared" si="3"/>
        <v>978.02729269268</v>
      </c>
      <c r="D69" s="60">
        <f t="shared" si="1"/>
        <v>43.336376788297706</v>
      </c>
      <c r="E69" s="65">
        <f t="shared" si="2"/>
        <v>121.54059121170226</v>
      </c>
      <c r="F69" s="63">
        <v>4.07</v>
      </c>
      <c r="G69" s="90">
        <f t="shared" si="4"/>
        <v>168.94696799999997</v>
      </c>
      <c r="I69" s="6">
        <v>164.87696799999998</v>
      </c>
      <c r="J69" s="6">
        <v>4.07</v>
      </c>
      <c r="K69" s="6">
        <v>168.94696800000003</v>
      </c>
    </row>
    <row r="70" spans="1:11" ht="15" customHeight="1">
      <c r="A70" s="18" t="s">
        <v>116</v>
      </c>
      <c r="B70" s="17">
        <v>116</v>
      </c>
      <c r="C70" s="19">
        <f t="shared" si="3"/>
        <v>388.0108322263533</v>
      </c>
      <c r="D70" s="60">
        <f t="shared" si="1"/>
        <v>43.336376788297706</v>
      </c>
      <c r="E70" s="65">
        <f t="shared" si="2"/>
        <v>48.218558211702295</v>
      </c>
      <c r="F70" s="63">
        <v>4.07</v>
      </c>
      <c r="G70" s="90">
        <f t="shared" si="4"/>
        <v>95.624935</v>
      </c>
      <c r="I70" s="6">
        <v>91.554935</v>
      </c>
      <c r="J70" s="6">
        <v>4.07</v>
      </c>
      <c r="K70" s="6">
        <v>95.624935</v>
      </c>
    </row>
    <row r="71" spans="1:11" ht="15" customHeight="1">
      <c r="A71" s="18" t="s">
        <v>118</v>
      </c>
      <c r="B71" s="17">
        <v>116</v>
      </c>
      <c r="C71" s="19">
        <f t="shared" si="3"/>
        <v>1268.0353887495162</v>
      </c>
      <c r="D71" s="60">
        <f t="shared" si="1"/>
        <v>43.336376788297706</v>
      </c>
      <c r="E71" s="65">
        <f t="shared" si="2"/>
        <v>157.58023521170227</v>
      </c>
      <c r="F71" s="63">
        <v>4.07</v>
      </c>
      <c r="G71" s="90">
        <f t="shared" si="4"/>
        <v>204.98661199999998</v>
      </c>
      <c r="I71" s="6">
        <v>200.916612</v>
      </c>
      <c r="J71" s="6">
        <v>4.07</v>
      </c>
      <c r="K71" s="6">
        <v>204.98661200000004</v>
      </c>
    </row>
    <row r="72" spans="1:11" ht="15" customHeight="1">
      <c r="A72" s="18" t="s">
        <v>120</v>
      </c>
      <c r="B72" s="17">
        <v>116</v>
      </c>
      <c r="C72" s="19">
        <f t="shared" si="3"/>
        <v>591.0164849816844</v>
      </c>
      <c r="D72" s="60">
        <f t="shared" si="1"/>
        <v>43.336376788297706</v>
      </c>
      <c r="E72" s="65">
        <f t="shared" si="2"/>
        <v>73.4463072117023</v>
      </c>
      <c r="F72" s="63">
        <v>4.07</v>
      </c>
      <c r="G72" s="90">
        <f t="shared" si="4"/>
        <v>120.85268400000001</v>
      </c>
      <c r="I72" s="6">
        <v>116.78268400000002</v>
      </c>
      <c r="J72" s="6">
        <v>4.07</v>
      </c>
      <c r="K72" s="6">
        <v>120.852684</v>
      </c>
    </row>
    <row r="73" spans="1:11" ht="15" customHeight="1">
      <c r="A73" s="18" t="s">
        <v>122</v>
      </c>
      <c r="B73" s="17">
        <v>116</v>
      </c>
      <c r="C73" s="19">
        <f t="shared" si="3"/>
        <v>1150.0320934374834</v>
      </c>
      <c r="D73" s="60">
        <f t="shared" si="1"/>
        <v>43.336376788297706</v>
      </c>
      <c r="E73" s="65">
        <f t="shared" si="2"/>
        <v>142.9158282117023</v>
      </c>
      <c r="F73" s="63">
        <v>4.07</v>
      </c>
      <c r="G73" s="90">
        <f t="shared" si="4"/>
        <v>190.322205</v>
      </c>
      <c r="I73" s="6">
        <v>186.252205</v>
      </c>
      <c r="J73" s="6">
        <v>4.07</v>
      </c>
      <c r="K73" s="6">
        <v>190.322205</v>
      </c>
    </row>
    <row r="74" spans="1:11" ht="15" customHeight="1">
      <c r="A74" s="18" t="s">
        <v>124</v>
      </c>
      <c r="B74" s="17">
        <v>116</v>
      </c>
      <c r="C74" s="19">
        <f t="shared" si="3"/>
        <v>743.0207329273392</v>
      </c>
      <c r="D74" s="60">
        <f t="shared" si="1"/>
        <v>43.336376788297706</v>
      </c>
      <c r="E74" s="65">
        <f t="shared" si="2"/>
        <v>92.33605221170228</v>
      </c>
      <c r="F74" s="63">
        <v>4.07</v>
      </c>
      <c r="G74" s="90">
        <f t="shared" si="4"/>
        <v>139.742429</v>
      </c>
      <c r="I74" s="6">
        <v>135.672429</v>
      </c>
      <c r="J74" s="6">
        <v>4.07</v>
      </c>
      <c r="K74" s="6">
        <v>139.74242900000002</v>
      </c>
    </row>
    <row r="75" spans="1:11" ht="15" customHeight="1">
      <c r="A75" s="18" t="s">
        <v>126</v>
      </c>
      <c r="B75" s="17">
        <v>116</v>
      </c>
      <c r="C75" s="19">
        <f t="shared" si="3"/>
        <v>773.0215701729802</v>
      </c>
      <c r="D75" s="60">
        <f t="shared" si="1"/>
        <v>43.336376788297706</v>
      </c>
      <c r="E75" s="65">
        <f t="shared" si="2"/>
        <v>96.06429121170228</v>
      </c>
      <c r="F75" s="63">
        <v>4.07</v>
      </c>
      <c r="G75" s="90">
        <f t="shared" si="4"/>
        <v>143.470668</v>
      </c>
      <c r="I75" s="6">
        <v>139.400668</v>
      </c>
      <c r="J75" s="6">
        <v>4.07</v>
      </c>
      <c r="K75" s="6">
        <v>143.470668</v>
      </c>
    </row>
    <row r="76" spans="1:11" ht="15" customHeight="1">
      <c r="A76" s="18" t="s">
        <v>128</v>
      </c>
      <c r="B76" s="17">
        <v>116</v>
      </c>
      <c r="C76" s="19">
        <f t="shared" si="3"/>
        <v>818.0228220179821</v>
      </c>
      <c r="D76" s="60">
        <f t="shared" si="1"/>
        <v>43.336376788297706</v>
      </c>
      <c r="E76" s="65">
        <f t="shared" si="2"/>
        <v>101.65664921170227</v>
      </c>
      <c r="F76" s="63">
        <v>4.07</v>
      </c>
      <c r="G76" s="90">
        <f t="shared" si="4"/>
        <v>149.06302599999998</v>
      </c>
      <c r="I76" s="6">
        <v>144.993026</v>
      </c>
      <c r="J76" s="6">
        <v>4.07</v>
      </c>
      <c r="K76" s="6">
        <v>149.063026</v>
      </c>
    </row>
    <row r="77" spans="1:11" ht="15" customHeight="1">
      <c r="A77" s="18" t="s">
        <v>130</v>
      </c>
      <c r="B77" s="17">
        <v>116</v>
      </c>
      <c r="C77" s="19">
        <f t="shared" si="3"/>
        <v>75.0020907941942</v>
      </c>
      <c r="D77" s="60">
        <f t="shared" si="1"/>
        <v>43.336376788297706</v>
      </c>
      <c r="E77" s="65">
        <f t="shared" si="2"/>
        <v>9.320597211702292</v>
      </c>
      <c r="F77" s="63">
        <v>4.07</v>
      </c>
      <c r="G77" s="90">
        <f t="shared" si="4"/>
        <v>56.726974</v>
      </c>
      <c r="I77" s="6">
        <v>52.656974</v>
      </c>
      <c r="J77" s="6">
        <v>4.07</v>
      </c>
      <c r="K77" s="6">
        <v>56.726974</v>
      </c>
    </row>
    <row r="78" spans="1:11" ht="15" customHeight="1">
      <c r="A78" s="18" t="s">
        <v>132</v>
      </c>
      <c r="B78" s="17">
        <v>116</v>
      </c>
      <c r="C78" s="19">
        <f t="shared" si="3"/>
        <v>612.5330934142703</v>
      </c>
      <c r="D78" s="60">
        <f t="shared" si="1"/>
        <v>43.336376788297706</v>
      </c>
      <c r="E78" s="65">
        <f t="shared" si="2"/>
        <v>76.1202012117023</v>
      </c>
      <c r="F78" s="63">
        <v>4.07</v>
      </c>
      <c r="G78" s="90">
        <f t="shared" si="4"/>
        <v>123.526578</v>
      </c>
      <c r="I78" s="6">
        <v>119.45657800000001</v>
      </c>
      <c r="J78" s="6">
        <v>4.07</v>
      </c>
      <c r="K78" s="6">
        <v>123.52657800000001</v>
      </c>
    </row>
    <row r="79" spans="1:11" ht="15" customHeight="1">
      <c r="A79" s="18" t="s">
        <v>134</v>
      </c>
      <c r="B79" s="17">
        <v>116</v>
      </c>
      <c r="C79" s="19">
        <f t="shared" si="3"/>
        <v>1107.0308952630123</v>
      </c>
      <c r="D79" s="60">
        <f t="shared" si="1"/>
        <v>43.336376788297706</v>
      </c>
      <c r="E79" s="65">
        <f t="shared" si="2"/>
        <v>137.5720192117023</v>
      </c>
      <c r="F79" s="63">
        <v>4.07</v>
      </c>
      <c r="G79" s="90">
        <f t="shared" si="4"/>
        <v>184.978396</v>
      </c>
      <c r="I79" s="6">
        <v>180.908396</v>
      </c>
      <c r="J79" s="6">
        <v>4.07</v>
      </c>
      <c r="K79" s="6">
        <v>184.978396</v>
      </c>
    </row>
    <row r="80" spans="1:11" ht="15" customHeight="1">
      <c r="A80" s="18" t="s">
        <v>136</v>
      </c>
      <c r="B80" s="17">
        <v>116</v>
      </c>
      <c r="C80" s="19">
        <f t="shared" si="3"/>
        <v>1738.0485002332794</v>
      </c>
      <c r="D80" s="60">
        <f t="shared" si="1"/>
        <v>43.336376788297706</v>
      </c>
      <c r="E80" s="65">
        <f t="shared" si="2"/>
        <v>215.9893122117023</v>
      </c>
      <c r="F80" s="63">
        <v>4.07</v>
      </c>
      <c r="G80" s="90">
        <f t="shared" si="4"/>
        <v>263.395689</v>
      </c>
      <c r="I80" s="6">
        <v>259.325689</v>
      </c>
      <c r="J80" s="6">
        <v>4.07</v>
      </c>
      <c r="K80" s="6">
        <v>263.395689</v>
      </c>
    </row>
    <row r="81" spans="1:11" ht="15" customHeight="1">
      <c r="A81" s="18" t="s">
        <v>138</v>
      </c>
      <c r="B81" s="17">
        <v>116</v>
      </c>
      <c r="C81" s="19">
        <f t="shared" si="3"/>
        <v>787.6459763882283</v>
      </c>
      <c r="D81" s="60">
        <f aca="true" t="shared" si="5" ref="D81:D95">B81*77470/62210*30/100</f>
        <v>43.336376788297706</v>
      </c>
      <c r="E81" s="65">
        <f aca="true" t="shared" si="6" ref="E81:E95">I81-D81</f>
        <v>97.8816832117023</v>
      </c>
      <c r="F81" s="63">
        <v>4.07</v>
      </c>
      <c r="G81" s="90">
        <f t="shared" si="4"/>
        <v>145.28806</v>
      </c>
      <c r="I81" s="6">
        <v>141.21806</v>
      </c>
      <c r="J81" s="6">
        <v>4.07</v>
      </c>
      <c r="K81" s="6">
        <v>145.28806</v>
      </c>
    </row>
    <row r="82" spans="1:11" ht="15" customHeight="1">
      <c r="A82" s="18" t="s">
        <v>140</v>
      </c>
      <c r="B82" s="17">
        <v>116</v>
      </c>
      <c r="C82" s="19">
        <f aca="true" t="shared" si="7" ref="C82:C95">E82*8.046919</f>
        <v>1279.0356879608964</v>
      </c>
      <c r="D82" s="60">
        <f t="shared" si="5"/>
        <v>43.336376788297706</v>
      </c>
      <c r="E82" s="65">
        <f t="shared" si="6"/>
        <v>158.9472552117023</v>
      </c>
      <c r="F82" s="63">
        <v>4.07</v>
      </c>
      <c r="G82" s="90">
        <f t="shared" si="4"/>
        <v>206.353632</v>
      </c>
      <c r="I82" s="6">
        <v>202.283632</v>
      </c>
      <c r="J82" s="6">
        <v>4.07</v>
      </c>
      <c r="K82" s="6">
        <v>206.353632</v>
      </c>
    </row>
    <row r="83" spans="1:11" ht="15" customHeight="1">
      <c r="A83" s="18" t="s">
        <v>142</v>
      </c>
      <c r="B83" s="17">
        <v>116</v>
      </c>
      <c r="C83" s="19">
        <f t="shared" si="7"/>
        <v>1690.0471638590213</v>
      </c>
      <c r="D83" s="60">
        <f t="shared" si="5"/>
        <v>43.336376788297706</v>
      </c>
      <c r="E83" s="65">
        <f t="shared" si="6"/>
        <v>210.0241302117023</v>
      </c>
      <c r="F83" s="63">
        <v>4.07</v>
      </c>
      <c r="G83" s="90">
        <f t="shared" si="4"/>
        <v>257.43050700000003</v>
      </c>
      <c r="I83" s="6">
        <v>253.360507</v>
      </c>
      <c r="J83" s="6">
        <v>4.07</v>
      </c>
      <c r="K83" s="6">
        <v>257.430507</v>
      </c>
    </row>
    <row r="84" spans="1:11" ht="15" customHeight="1">
      <c r="A84" s="18" t="s">
        <v>144</v>
      </c>
      <c r="B84" s="17">
        <v>116</v>
      </c>
      <c r="C84" s="19">
        <f t="shared" si="7"/>
        <v>550.0153565715823</v>
      </c>
      <c r="D84" s="60">
        <f t="shared" si="5"/>
        <v>43.336376788297706</v>
      </c>
      <c r="E84" s="65">
        <f t="shared" si="6"/>
        <v>68.3510492117023</v>
      </c>
      <c r="F84" s="63">
        <v>4.07</v>
      </c>
      <c r="G84" s="90">
        <f t="shared" si="4"/>
        <v>115.75742600000001</v>
      </c>
      <c r="I84" s="6">
        <v>111.687426</v>
      </c>
      <c r="J84" s="6">
        <v>4.07</v>
      </c>
      <c r="K84" s="6">
        <v>115.757426</v>
      </c>
    </row>
    <row r="85" spans="1:11" ht="15" customHeight="1">
      <c r="A85" s="18" t="s">
        <v>146</v>
      </c>
      <c r="B85" s="17">
        <v>116</v>
      </c>
      <c r="C85" s="19">
        <f t="shared" si="7"/>
        <v>190.0053015769712</v>
      </c>
      <c r="D85" s="60">
        <f t="shared" si="5"/>
        <v>43.336376788297706</v>
      </c>
      <c r="E85" s="65">
        <f t="shared" si="6"/>
        <v>23.612180211702288</v>
      </c>
      <c r="F85" s="63">
        <v>4.07</v>
      </c>
      <c r="G85" s="90">
        <f t="shared" si="4"/>
        <v>71.01855699999999</v>
      </c>
      <c r="I85" s="6">
        <v>66.948557</v>
      </c>
      <c r="J85" s="6">
        <v>4.07</v>
      </c>
      <c r="K85" s="6">
        <v>71.018557</v>
      </c>
    </row>
    <row r="86" spans="1:11" ht="15" customHeight="1">
      <c r="A86" s="18" t="s">
        <v>148</v>
      </c>
      <c r="B86" s="17">
        <v>116</v>
      </c>
      <c r="C86" s="19">
        <f t="shared" si="7"/>
        <v>1033.0288289841756</v>
      </c>
      <c r="D86" s="60">
        <f t="shared" si="5"/>
        <v>43.336376788297706</v>
      </c>
      <c r="E86" s="65">
        <f t="shared" si="6"/>
        <v>128.37569621170232</v>
      </c>
      <c r="F86" s="63">
        <v>4.07</v>
      </c>
      <c r="G86" s="90">
        <f t="shared" si="4"/>
        <v>175.78207300000003</v>
      </c>
      <c r="I86" s="6">
        <v>171.71207300000003</v>
      </c>
      <c r="J86" s="6">
        <v>4.07</v>
      </c>
      <c r="K86" s="6">
        <v>175.782073</v>
      </c>
    </row>
    <row r="87" spans="1:11" ht="15" customHeight="1">
      <c r="A87" s="18" t="s">
        <v>150</v>
      </c>
      <c r="B87" s="17">
        <v>116</v>
      </c>
      <c r="C87" s="19">
        <f t="shared" si="7"/>
        <v>23.000639031955224</v>
      </c>
      <c r="D87" s="60">
        <f t="shared" si="5"/>
        <v>43.336376788297706</v>
      </c>
      <c r="E87" s="65">
        <f t="shared" si="6"/>
        <v>2.858316211702295</v>
      </c>
      <c r="F87" s="63">
        <v>4.07</v>
      </c>
      <c r="G87" s="90">
        <f t="shared" si="4"/>
        <v>50.264693</v>
      </c>
      <c r="I87" s="6">
        <v>46.194693</v>
      </c>
      <c r="J87" s="6">
        <v>4.07</v>
      </c>
      <c r="K87" s="6">
        <v>50.264693</v>
      </c>
    </row>
    <row r="88" spans="1:11" ht="15" customHeight="1">
      <c r="A88" s="18" t="s">
        <v>225</v>
      </c>
      <c r="B88" s="17">
        <v>116</v>
      </c>
      <c r="C88" s="19">
        <f t="shared" si="7"/>
        <v>1109.0309489335434</v>
      </c>
      <c r="D88" s="60">
        <f t="shared" si="5"/>
        <v>43.336376788297706</v>
      </c>
      <c r="E88" s="65">
        <f t="shared" si="6"/>
        <v>137.8205682117023</v>
      </c>
      <c r="F88" s="63">
        <v>4.07</v>
      </c>
      <c r="G88" s="90">
        <f t="shared" si="4"/>
        <v>185.226945</v>
      </c>
      <c r="I88" s="6">
        <v>181.156945</v>
      </c>
      <c r="J88" s="6">
        <v>4.07</v>
      </c>
      <c r="K88" s="6">
        <v>185.22694500000003</v>
      </c>
    </row>
    <row r="89" spans="1:11" ht="15" customHeight="1">
      <c r="A89" s="18" t="s">
        <v>227</v>
      </c>
      <c r="B89" s="17">
        <v>116</v>
      </c>
      <c r="C89" s="19">
        <f t="shared" si="7"/>
        <v>1182.0329843536554</v>
      </c>
      <c r="D89" s="60">
        <f t="shared" si="5"/>
        <v>43.336376788297706</v>
      </c>
      <c r="E89" s="65">
        <f t="shared" si="6"/>
        <v>146.8926162117023</v>
      </c>
      <c r="F89" s="63">
        <v>4.07</v>
      </c>
      <c r="G89" s="90">
        <f t="shared" si="4"/>
        <v>194.298993</v>
      </c>
      <c r="I89" s="6">
        <v>190.228993</v>
      </c>
      <c r="J89" s="6">
        <v>4.07</v>
      </c>
      <c r="K89" s="6">
        <v>194.29899300000002</v>
      </c>
    </row>
    <row r="90" spans="1:11" ht="15" customHeight="1">
      <c r="A90" s="18" t="s">
        <v>229</v>
      </c>
      <c r="B90" s="17">
        <v>116</v>
      </c>
      <c r="C90" s="19">
        <f t="shared" si="7"/>
        <v>321.00894977091536</v>
      </c>
      <c r="D90" s="60">
        <f t="shared" si="5"/>
        <v>43.336376788297706</v>
      </c>
      <c r="E90" s="65">
        <f t="shared" si="6"/>
        <v>39.89215621170231</v>
      </c>
      <c r="F90" s="63">
        <v>4.07</v>
      </c>
      <c r="G90" s="90">
        <f t="shared" si="4"/>
        <v>87.29853300000002</v>
      </c>
      <c r="I90" s="6">
        <v>83.22853300000001</v>
      </c>
      <c r="J90" s="6">
        <v>4.07</v>
      </c>
      <c r="K90" s="6">
        <v>87.29853299999999</v>
      </c>
    </row>
    <row r="91" spans="1:11" ht="15" customHeight="1">
      <c r="A91" s="18" t="s">
        <v>231</v>
      </c>
      <c r="B91" s="17">
        <v>116</v>
      </c>
      <c r="C91" s="19">
        <f t="shared" si="7"/>
        <v>1239.0345743156813</v>
      </c>
      <c r="D91" s="60">
        <f t="shared" si="5"/>
        <v>43.336376788297706</v>
      </c>
      <c r="E91" s="65">
        <f t="shared" si="6"/>
        <v>153.97627021170229</v>
      </c>
      <c r="F91" s="63">
        <v>4.07</v>
      </c>
      <c r="G91" s="90">
        <f t="shared" si="4"/>
        <v>201.382647</v>
      </c>
      <c r="I91" s="6">
        <v>197.312647</v>
      </c>
      <c r="J91" s="6">
        <v>4.07</v>
      </c>
      <c r="K91" s="6">
        <v>201.382647</v>
      </c>
    </row>
    <row r="92" spans="1:11" ht="15" customHeight="1">
      <c r="A92" s="18" t="s">
        <v>233</v>
      </c>
      <c r="B92" s="17">
        <v>253</v>
      </c>
      <c r="C92" s="19">
        <f t="shared" si="7"/>
        <v>517.0144239751896</v>
      </c>
      <c r="D92" s="60">
        <f t="shared" si="5"/>
        <v>94.51813213309757</v>
      </c>
      <c r="E92" s="65">
        <f t="shared" si="6"/>
        <v>64.24998486690242</v>
      </c>
      <c r="F92" s="63">
        <v>4.07</v>
      </c>
      <c r="G92" s="90">
        <f t="shared" si="4"/>
        <v>162.83811699999998</v>
      </c>
      <c r="I92" s="6">
        <v>158.768117</v>
      </c>
      <c r="J92" s="6">
        <v>4.07</v>
      </c>
      <c r="K92" s="6">
        <v>162.838117</v>
      </c>
    </row>
    <row r="93" spans="1:11" ht="15" customHeight="1">
      <c r="A93" s="18" t="s">
        <v>235</v>
      </c>
      <c r="B93" s="17">
        <v>253</v>
      </c>
      <c r="C93" s="19">
        <f t="shared" si="7"/>
        <v>1505.0419994108115</v>
      </c>
      <c r="D93" s="60">
        <f t="shared" si="5"/>
        <v>94.51813213309757</v>
      </c>
      <c r="E93" s="65">
        <f t="shared" si="6"/>
        <v>187.0333228669024</v>
      </c>
      <c r="F93" s="63">
        <v>4.07</v>
      </c>
      <c r="G93" s="90">
        <f t="shared" si="4"/>
        <v>285.62145499999997</v>
      </c>
      <c r="I93" s="6">
        <v>281.551455</v>
      </c>
      <c r="J93" s="6">
        <v>4.07</v>
      </c>
      <c r="K93" s="6">
        <v>285.62145499999997</v>
      </c>
    </row>
    <row r="94" spans="1:11" ht="15" customHeight="1">
      <c r="A94" s="18" t="s">
        <v>237</v>
      </c>
      <c r="B94" s="17">
        <v>255</v>
      </c>
      <c r="C94" s="19">
        <f t="shared" si="7"/>
        <v>970.0270679121325</v>
      </c>
      <c r="D94" s="60">
        <f t="shared" si="5"/>
        <v>95.26531104324063</v>
      </c>
      <c r="E94" s="65">
        <f t="shared" si="6"/>
        <v>120.54639395675939</v>
      </c>
      <c r="F94" s="63">
        <v>4.07</v>
      </c>
      <c r="G94" s="90">
        <f t="shared" si="4"/>
        <v>219.881705</v>
      </c>
      <c r="I94" s="6">
        <v>215.81170500000002</v>
      </c>
      <c r="J94" s="6">
        <v>4.07</v>
      </c>
      <c r="K94" s="6">
        <v>219.881705</v>
      </c>
    </row>
    <row r="95" spans="1:11" ht="15" customHeight="1" thickBot="1">
      <c r="A95" s="18" t="s">
        <v>239</v>
      </c>
      <c r="B95" s="27">
        <v>255</v>
      </c>
      <c r="C95" s="19">
        <f t="shared" si="7"/>
        <v>1865.0520470815757</v>
      </c>
      <c r="D95" s="60">
        <f t="shared" si="5"/>
        <v>95.26531104324063</v>
      </c>
      <c r="E95" s="65">
        <f t="shared" si="6"/>
        <v>231.7721909567594</v>
      </c>
      <c r="F95" s="63">
        <v>4.07</v>
      </c>
      <c r="G95" s="90">
        <f t="shared" si="4"/>
        <v>331.107502</v>
      </c>
      <c r="I95" s="6">
        <v>327.037502</v>
      </c>
      <c r="J95" s="6">
        <v>4.07</v>
      </c>
      <c r="K95" s="6">
        <v>331.107502</v>
      </c>
    </row>
    <row r="96" spans="1:11" ht="16.5" thickBot="1">
      <c r="A96" s="177" t="s">
        <v>644</v>
      </c>
      <c r="B96" s="177"/>
      <c r="C96" s="126">
        <f>SUM(C56:C95)</f>
        <v>36318.1534494376</v>
      </c>
      <c r="D96" s="114">
        <f>SUM(D56:D95)</f>
        <v>1939.6764507313935</v>
      </c>
      <c r="E96" s="114">
        <f>SUM(E56:E95)</f>
        <v>4513.299245268606</v>
      </c>
      <c r="F96" s="114">
        <f>SUM(F56:F95)</f>
        <v>162.79999999999984</v>
      </c>
      <c r="G96" s="130">
        <f>SUM(G56:G95)</f>
        <v>6615.7756960000015</v>
      </c>
      <c r="I96" s="14">
        <f>SUM(I56:I95)</f>
        <v>6452.9756959999995</v>
      </c>
      <c r="J96" s="14">
        <f>SUM(J56:J95)</f>
        <v>162.79999999999984</v>
      </c>
      <c r="K96" s="14">
        <f>SUM(K56:K95)</f>
        <v>6615.7756960000015</v>
      </c>
    </row>
    <row r="97" spans="1:11" ht="16.5" thickBot="1">
      <c r="A97" s="178" t="s">
        <v>652</v>
      </c>
      <c r="B97" s="178"/>
      <c r="C97" s="127">
        <f>SUM(C44+C96)</f>
        <v>69285.07339998591</v>
      </c>
      <c r="D97" s="124">
        <f>SUM(D44+D96)</f>
        <v>3658.18794406044</v>
      </c>
      <c r="E97" s="124">
        <f>SUM(E44+E96)</f>
        <v>8610.136798939559</v>
      </c>
      <c r="F97" s="124">
        <f>SUM(F44+F96)</f>
        <v>325.5999999999997</v>
      </c>
      <c r="G97" s="129">
        <f>SUM(G44+G96)</f>
        <v>12593.924743</v>
      </c>
      <c r="I97" s="26">
        <f>SUM(I44+I96)</f>
        <v>12268.324743000001</v>
      </c>
      <c r="J97" s="26">
        <f>SUM(J44+J96)</f>
        <v>325.5999999999997</v>
      </c>
      <c r="K97" s="26">
        <f>SUM(K44+K96)</f>
        <v>12593.924743000001</v>
      </c>
    </row>
    <row r="98" ht="14.25" thickBot="1" thickTop="1"/>
    <row r="99" spans="4:7" ht="15.75" customHeight="1">
      <c r="D99" s="157" t="s">
        <v>663</v>
      </c>
      <c r="E99" s="159" t="s">
        <v>664</v>
      </c>
      <c r="F99" s="148" t="s">
        <v>645</v>
      </c>
      <c r="G99" s="51"/>
    </row>
    <row r="100" spans="4:7" ht="15.75" customHeight="1" thickBot="1">
      <c r="D100" s="158"/>
      <c r="E100" s="160"/>
      <c r="F100" s="149"/>
      <c r="G100" s="51"/>
    </row>
    <row r="101" spans="1:7" ht="15.75">
      <c r="A101" s="150" t="s">
        <v>674</v>
      </c>
      <c r="B101" s="151"/>
      <c r="C101" s="151"/>
      <c r="D101" s="96">
        <f>SUM(G4:G5)</f>
        <v>438.02866800000004</v>
      </c>
      <c r="E101" s="97">
        <v>2</v>
      </c>
      <c r="F101" s="96">
        <f>D101/E101</f>
        <v>219.01433400000002</v>
      </c>
      <c r="G101" s="9"/>
    </row>
    <row r="102" spans="1:7" ht="15.75">
      <c r="A102" s="152" t="s">
        <v>672</v>
      </c>
      <c r="B102" s="153"/>
      <c r="C102" s="153"/>
      <c r="D102" s="88">
        <f>G97-D103-D101</f>
        <v>11156.447295999998</v>
      </c>
      <c r="E102" s="89">
        <v>74</v>
      </c>
      <c r="F102" s="88">
        <f>D102/E102</f>
        <v>150.76280129729727</v>
      </c>
      <c r="G102" s="9"/>
    </row>
    <row r="103" spans="1:7" ht="16.5" thickBot="1">
      <c r="A103" s="154" t="s">
        <v>675</v>
      </c>
      <c r="B103" s="155"/>
      <c r="C103" s="155"/>
      <c r="D103" s="98">
        <f>SUM(G92:G95)</f>
        <v>999.4487790000001</v>
      </c>
      <c r="E103" s="99">
        <v>4</v>
      </c>
      <c r="F103" s="98">
        <f>D103/E103</f>
        <v>249.86219475000001</v>
      </c>
      <c r="G103" s="9"/>
    </row>
    <row r="104" spans="2:6" ht="16.5" thickBot="1">
      <c r="B104" s="156"/>
      <c r="C104" s="156"/>
      <c r="D104" s="95">
        <f>SUM(D101:D103)</f>
        <v>12593.924743</v>
      </c>
      <c r="E104" s="95">
        <f>SUM(E101:E103)</f>
        <v>80</v>
      </c>
      <c r="F104" s="98">
        <f>D104/E104</f>
        <v>157.4240592875</v>
      </c>
    </row>
  </sheetData>
  <sheetProtection/>
  <mergeCells count="27">
    <mergeCell ref="A102:C102"/>
    <mergeCell ref="A44:B44"/>
    <mergeCell ref="A96:B96"/>
    <mergeCell ref="A97:B97"/>
    <mergeCell ref="A101:C101"/>
    <mergeCell ref="A48:C48"/>
    <mergeCell ref="A49:C49"/>
    <mergeCell ref="A50:C50"/>
    <mergeCell ref="B51:C51"/>
    <mergeCell ref="C54:C55"/>
    <mergeCell ref="F54:F55"/>
    <mergeCell ref="G54:G55"/>
    <mergeCell ref="A53:G53"/>
    <mergeCell ref="A54:A55"/>
    <mergeCell ref="D99:D100"/>
    <mergeCell ref="E99:E100"/>
    <mergeCell ref="F99:F100"/>
    <mergeCell ref="A103:C103"/>
    <mergeCell ref="B104:C104"/>
    <mergeCell ref="A1:G1"/>
    <mergeCell ref="A2:A3"/>
    <mergeCell ref="C2:C3"/>
    <mergeCell ref="F2:F3"/>
    <mergeCell ref="G2:G3"/>
    <mergeCell ref="D46:D47"/>
    <mergeCell ref="E46:E47"/>
    <mergeCell ref="F46:F47"/>
  </mergeCells>
  <printOptions/>
  <pageMargins left="0.83" right="0.17" top="0.22" bottom="0.24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79">
      <selection activeCell="I79" sqref="I1:K16384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179" t="s">
        <v>662</v>
      </c>
      <c r="B1" s="180"/>
      <c r="C1" s="180"/>
      <c r="D1" s="180"/>
      <c r="E1" s="180"/>
      <c r="F1" s="180"/>
      <c r="G1" s="181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667</v>
      </c>
      <c r="G2" s="163" t="s">
        <v>653</v>
      </c>
      <c r="I2" s="22"/>
      <c r="J2" s="23"/>
    </row>
    <row r="3" spans="1:11" s="21" customFormat="1" ht="21.75" customHeight="1" thickBot="1">
      <c r="A3" s="168"/>
      <c r="B3" s="40" t="s">
        <v>639</v>
      </c>
      <c r="C3" s="170"/>
      <c r="D3" s="41" t="s">
        <v>671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" customHeight="1">
      <c r="A4" s="57" t="s">
        <v>7</v>
      </c>
      <c r="B4" s="25">
        <v>96</v>
      </c>
      <c r="C4" s="19">
        <f>E4*8.046919</f>
        <v>418.01165419436035</v>
      </c>
      <c r="D4" s="59">
        <f>B4*77470/62210*30/100</f>
        <v>35.86458768686706</v>
      </c>
      <c r="E4" s="62">
        <f>I4-D4</f>
        <v>51.94679531313293</v>
      </c>
      <c r="F4" s="63">
        <v>4.07</v>
      </c>
      <c r="G4" s="64">
        <f aca="true" t="shared" si="0" ref="G4:G43">D4+E4+F4</f>
        <v>91.881383</v>
      </c>
      <c r="I4" s="6">
        <v>87.81138299999999</v>
      </c>
      <c r="J4" s="6">
        <v>4.07</v>
      </c>
      <c r="K4" s="6">
        <v>91.88138300000001</v>
      </c>
    </row>
    <row r="5" spans="1:11" ht="15" customHeight="1">
      <c r="A5" s="57" t="s">
        <v>10</v>
      </c>
      <c r="B5" s="19">
        <v>96</v>
      </c>
      <c r="C5" s="19">
        <f>E5*8.046919</f>
        <v>503.01403577841546</v>
      </c>
      <c r="D5" s="60">
        <f aca="true" t="shared" si="1" ref="D5:D80">B5*77470/62210*30/100</f>
        <v>35.86458768686706</v>
      </c>
      <c r="E5" s="65">
        <f aca="true" t="shared" si="2" ref="E5:E76">I5-D5</f>
        <v>62.51014031313294</v>
      </c>
      <c r="F5" s="63">
        <v>4.07</v>
      </c>
      <c r="G5" s="66">
        <f t="shared" si="0"/>
        <v>102.444728</v>
      </c>
      <c r="I5" s="6">
        <v>98.374728</v>
      </c>
      <c r="J5" s="6">
        <v>4.07</v>
      </c>
      <c r="K5" s="6">
        <v>102.444728</v>
      </c>
    </row>
    <row r="6" spans="1:11" ht="15" customHeight="1">
      <c r="A6" s="57" t="s">
        <v>12</v>
      </c>
      <c r="B6" s="17">
        <v>116</v>
      </c>
      <c r="C6" s="19">
        <f aca="true" t="shared" si="3" ref="C6:C81">E6*8.046919</f>
        <v>1423.0397131775085</v>
      </c>
      <c r="D6" s="60">
        <f t="shared" si="1"/>
        <v>43.336376788297706</v>
      </c>
      <c r="E6" s="65">
        <f t="shared" si="2"/>
        <v>176.84280321170232</v>
      </c>
      <c r="F6" s="63">
        <v>4.07</v>
      </c>
      <c r="G6" s="66">
        <f t="shared" si="0"/>
        <v>224.24918000000002</v>
      </c>
      <c r="I6" s="6">
        <v>220.17918000000003</v>
      </c>
      <c r="J6" s="6">
        <v>4.07</v>
      </c>
      <c r="K6" s="6">
        <v>224.24918</v>
      </c>
    </row>
    <row r="7" spans="1:11" ht="15" customHeight="1">
      <c r="A7" s="57" t="s">
        <v>14</v>
      </c>
      <c r="B7" s="17">
        <v>116</v>
      </c>
      <c r="C7" s="19">
        <f t="shared" si="3"/>
        <v>212.0059160935692</v>
      </c>
      <c r="D7" s="60">
        <f t="shared" si="1"/>
        <v>43.336376788297706</v>
      </c>
      <c r="E7" s="65">
        <f t="shared" si="2"/>
        <v>26.34622221170229</v>
      </c>
      <c r="F7" s="63">
        <v>4.07</v>
      </c>
      <c r="G7" s="66">
        <f t="shared" si="0"/>
        <v>73.752599</v>
      </c>
      <c r="I7" s="6">
        <v>69.682599</v>
      </c>
      <c r="J7" s="6">
        <v>4.07</v>
      </c>
      <c r="K7" s="6">
        <v>73.752599</v>
      </c>
    </row>
    <row r="8" spans="1:11" ht="15" customHeight="1">
      <c r="A8" s="57" t="s">
        <v>16</v>
      </c>
      <c r="B8" s="17">
        <v>116</v>
      </c>
      <c r="C8" s="19">
        <f t="shared" si="3"/>
        <v>1204.0335908233344</v>
      </c>
      <c r="D8" s="60">
        <f t="shared" si="1"/>
        <v>43.336376788297706</v>
      </c>
      <c r="E8" s="65">
        <f t="shared" si="2"/>
        <v>149.6266572117023</v>
      </c>
      <c r="F8" s="63">
        <v>4.07</v>
      </c>
      <c r="G8" s="66">
        <f t="shared" si="0"/>
        <v>197.03303400000001</v>
      </c>
      <c r="I8" s="6">
        <v>192.96303400000002</v>
      </c>
      <c r="J8" s="6">
        <v>4.07</v>
      </c>
      <c r="K8" s="6">
        <v>197.033034</v>
      </c>
    </row>
    <row r="9" spans="1:11" ht="15" customHeight="1">
      <c r="A9" s="57" t="s">
        <v>18</v>
      </c>
      <c r="B9" s="17">
        <v>116</v>
      </c>
      <c r="C9" s="19">
        <f t="shared" si="3"/>
        <v>410.01144674295125</v>
      </c>
      <c r="D9" s="60">
        <f t="shared" si="1"/>
        <v>43.336376788297706</v>
      </c>
      <c r="E9" s="65">
        <f t="shared" si="2"/>
        <v>50.9526002117023</v>
      </c>
      <c r="F9" s="63">
        <v>4.07</v>
      </c>
      <c r="G9" s="66">
        <f t="shared" si="0"/>
        <v>98.35897700000001</v>
      </c>
      <c r="I9" s="6">
        <v>94.288977</v>
      </c>
      <c r="J9" s="6">
        <v>4.07</v>
      </c>
      <c r="K9" s="6">
        <v>98.358977</v>
      </c>
    </row>
    <row r="10" spans="1:11" ht="15" customHeight="1">
      <c r="A10" s="57" t="s">
        <v>20</v>
      </c>
      <c r="B10" s="17">
        <v>116</v>
      </c>
      <c r="C10" s="19">
        <f t="shared" si="3"/>
        <v>1098.0306497221632</v>
      </c>
      <c r="D10" s="60">
        <f t="shared" si="1"/>
        <v>43.336376788297706</v>
      </c>
      <c r="E10" s="65">
        <f t="shared" si="2"/>
        <v>136.45354821170227</v>
      </c>
      <c r="F10" s="63">
        <v>4.07</v>
      </c>
      <c r="G10" s="66">
        <f t="shared" si="0"/>
        <v>183.85992499999998</v>
      </c>
      <c r="I10" s="6">
        <v>179.78992499999998</v>
      </c>
      <c r="J10" s="6">
        <v>4.07</v>
      </c>
      <c r="K10" s="6">
        <v>183.85992499999998</v>
      </c>
    </row>
    <row r="11" spans="1:11" ht="15" customHeight="1">
      <c r="A11" s="57" t="s">
        <v>22</v>
      </c>
      <c r="B11" s="17">
        <v>116</v>
      </c>
      <c r="C11" s="19">
        <f t="shared" si="3"/>
        <v>1199.0334606704664</v>
      </c>
      <c r="D11" s="60">
        <f t="shared" si="1"/>
        <v>43.336376788297706</v>
      </c>
      <c r="E11" s="65">
        <f t="shared" si="2"/>
        <v>149.0052852117023</v>
      </c>
      <c r="F11" s="63">
        <v>4.07</v>
      </c>
      <c r="G11" s="66">
        <f t="shared" si="0"/>
        <v>196.411662</v>
      </c>
      <c r="I11" s="6">
        <v>192.341662</v>
      </c>
      <c r="J11" s="6">
        <v>4.07</v>
      </c>
      <c r="K11" s="6">
        <v>196.411662</v>
      </c>
    </row>
    <row r="12" spans="1:11" ht="15" customHeight="1">
      <c r="A12" s="57" t="s">
        <v>24</v>
      </c>
      <c r="B12" s="17">
        <v>116</v>
      </c>
      <c r="C12" s="19">
        <f t="shared" si="3"/>
        <v>1253.0349661032362</v>
      </c>
      <c r="D12" s="60">
        <f t="shared" si="1"/>
        <v>43.336376788297706</v>
      </c>
      <c r="E12" s="65">
        <f t="shared" si="2"/>
        <v>155.7161152117023</v>
      </c>
      <c r="F12" s="63">
        <v>4.07</v>
      </c>
      <c r="G12" s="66">
        <f t="shared" si="0"/>
        <v>203.122492</v>
      </c>
      <c r="I12" s="6">
        <v>199.052492</v>
      </c>
      <c r="J12" s="6">
        <v>4.07</v>
      </c>
      <c r="K12" s="6">
        <v>203.122492</v>
      </c>
    </row>
    <row r="13" spans="1:11" ht="15" customHeight="1">
      <c r="A13" s="57" t="s">
        <v>26</v>
      </c>
      <c r="B13" s="17">
        <v>116</v>
      </c>
      <c r="C13" s="19">
        <f t="shared" si="3"/>
        <v>710.0198111524423</v>
      </c>
      <c r="D13" s="60">
        <f t="shared" si="1"/>
        <v>43.336376788297706</v>
      </c>
      <c r="E13" s="65">
        <f t="shared" si="2"/>
        <v>88.2349892117023</v>
      </c>
      <c r="F13" s="63">
        <v>4.07</v>
      </c>
      <c r="G13" s="66">
        <f t="shared" si="0"/>
        <v>135.641366</v>
      </c>
      <c r="I13" s="6">
        <v>131.571366</v>
      </c>
      <c r="J13" s="6">
        <v>4.07</v>
      </c>
      <c r="K13" s="6">
        <v>135.641366</v>
      </c>
    </row>
    <row r="14" spans="1:11" ht="15" customHeight="1">
      <c r="A14" s="57" t="s">
        <v>28</v>
      </c>
      <c r="B14" s="17">
        <v>116</v>
      </c>
      <c r="C14" s="19">
        <f t="shared" si="3"/>
        <v>1212.033821599296</v>
      </c>
      <c r="D14" s="60">
        <f t="shared" si="1"/>
        <v>43.336376788297706</v>
      </c>
      <c r="E14" s="65">
        <f t="shared" si="2"/>
        <v>150.62085521170226</v>
      </c>
      <c r="F14" s="63">
        <v>4.07</v>
      </c>
      <c r="G14" s="66">
        <f t="shared" si="0"/>
        <v>198.02723199999997</v>
      </c>
      <c r="I14" s="6">
        <v>193.95723199999998</v>
      </c>
      <c r="J14" s="6">
        <v>4.07</v>
      </c>
      <c r="K14" s="6">
        <v>198.027232</v>
      </c>
    </row>
    <row r="15" spans="1:11" ht="15" customHeight="1">
      <c r="A15" s="57" t="s">
        <v>30</v>
      </c>
      <c r="B15" s="17">
        <v>116</v>
      </c>
      <c r="C15" s="19">
        <f t="shared" si="3"/>
        <v>1096.030579957794</v>
      </c>
      <c r="D15" s="60">
        <f t="shared" si="1"/>
        <v>43.336376788297706</v>
      </c>
      <c r="E15" s="65">
        <f t="shared" si="2"/>
        <v>136.20499721170228</v>
      </c>
      <c r="F15" s="63">
        <v>4.07</v>
      </c>
      <c r="G15" s="66">
        <f t="shared" si="0"/>
        <v>183.61137399999998</v>
      </c>
      <c r="I15" s="6">
        <v>179.541374</v>
      </c>
      <c r="J15" s="6">
        <v>4.07</v>
      </c>
      <c r="K15" s="6">
        <v>183.611374</v>
      </c>
    </row>
    <row r="16" spans="1:11" ht="15" customHeight="1">
      <c r="A16" s="57" t="s">
        <v>32</v>
      </c>
      <c r="B16" s="17">
        <v>116</v>
      </c>
      <c r="C16" s="19">
        <f t="shared" si="3"/>
        <v>712.0198648229733</v>
      </c>
      <c r="D16" s="60">
        <f t="shared" si="1"/>
        <v>43.336376788297706</v>
      </c>
      <c r="E16" s="65">
        <f t="shared" si="2"/>
        <v>88.4835382117023</v>
      </c>
      <c r="F16" s="63">
        <v>4.07</v>
      </c>
      <c r="G16" s="66">
        <f t="shared" si="0"/>
        <v>135.889915</v>
      </c>
      <c r="I16" s="6">
        <v>131.819915</v>
      </c>
      <c r="J16" s="6">
        <v>4.07</v>
      </c>
      <c r="K16" s="6">
        <v>135.889915</v>
      </c>
    </row>
    <row r="17" spans="1:11" ht="15" customHeight="1">
      <c r="A17" s="57" t="s">
        <v>34</v>
      </c>
      <c r="B17" s="17">
        <v>116</v>
      </c>
      <c r="C17" s="19">
        <f t="shared" si="3"/>
        <v>1067.0297655239592</v>
      </c>
      <c r="D17" s="60">
        <f t="shared" si="1"/>
        <v>43.336376788297706</v>
      </c>
      <c r="E17" s="65">
        <f t="shared" si="2"/>
        <v>132.6010322117023</v>
      </c>
      <c r="F17" s="63">
        <v>4.07</v>
      </c>
      <c r="G17" s="66">
        <f t="shared" si="0"/>
        <v>180.007409</v>
      </c>
      <c r="I17" s="6">
        <v>175.937409</v>
      </c>
      <c r="J17" s="6">
        <v>4.07</v>
      </c>
      <c r="K17" s="6">
        <v>180.00740900000002</v>
      </c>
    </row>
    <row r="18" spans="1:11" ht="15" customHeight="1">
      <c r="A18" s="57" t="s">
        <v>36</v>
      </c>
      <c r="B18" s="17">
        <v>116</v>
      </c>
      <c r="C18" s="19">
        <f t="shared" si="3"/>
        <v>18.000508879087214</v>
      </c>
      <c r="D18" s="60">
        <f t="shared" si="1"/>
        <v>43.336376788297706</v>
      </c>
      <c r="E18" s="65">
        <f t="shared" si="2"/>
        <v>2.236944211702294</v>
      </c>
      <c r="F18" s="63">
        <v>4.07</v>
      </c>
      <c r="G18" s="66">
        <f t="shared" si="0"/>
        <v>49.643321</v>
      </c>
      <c r="I18" s="6">
        <v>45.573321</v>
      </c>
      <c r="J18" s="6">
        <v>4.07</v>
      </c>
      <c r="K18" s="6">
        <v>49.643321</v>
      </c>
    </row>
    <row r="19" spans="1:11" ht="15" customHeight="1">
      <c r="A19" s="57" t="s">
        <v>38</v>
      </c>
      <c r="B19" s="17">
        <v>116</v>
      </c>
      <c r="C19" s="19">
        <f t="shared" si="3"/>
        <v>588.0164084993472</v>
      </c>
      <c r="D19" s="60">
        <f t="shared" si="1"/>
        <v>43.336376788297706</v>
      </c>
      <c r="E19" s="65">
        <f t="shared" si="2"/>
        <v>73.0734842117023</v>
      </c>
      <c r="F19" s="63">
        <v>4.07</v>
      </c>
      <c r="G19" s="66">
        <f t="shared" si="0"/>
        <v>120.479861</v>
      </c>
      <c r="I19" s="6">
        <v>116.409861</v>
      </c>
      <c r="J19" s="6">
        <v>4.07</v>
      </c>
      <c r="K19" s="6">
        <v>120.479861</v>
      </c>
    </row>
    <row r="20" spans="1:11" ht="15" customHeight="1">
      <c r="A20" s="57" t="s">
        <v>40</v>
      </c>
      <c r="B20" s="17">
        <v>116</v>
      </c>
      <c r="C20" s="19">
        <f t="shared" si="3"/>
        <v>672.0187592246772</v>
      </c>
      <c r="D20" s="60">
        <f t="shared" si="1"/>
        <v>43.336376788297706</v>
      </c>
      <c r="E20" s="65">
        <f t="shared" si="2"/>
        <v>83.51255421170228</v>
      </c>
      <c r="F20" s="63">
        <v>4.07</v>
      </c>
      <c r="G20" s="66">
        <f t="shared" si="0"/>
        <v>130.918931</v>
      </c>
      <c r="I20" s="6">
        <v>126.848931</v>
      </c>
      <c r="J20" s="6">
        <v>4.07</v>
      </c>
      <c r="K20" s="6">
        <v>130.918931</v>
      </c>
    </row>
    <row r="21" spans="1:11" ht="15" customHeight="1">
      <c r="A21" s="57" t="s">
        <v>42</v>
      </c>
      <c r="B21" s="17">
        <v>116</v>
      </c>
      <c r="C21" s="19">
        <f t="shared" si="3"/>
        <v>125.00348888590221</v>
      </c>
      <c r="D21" s="60">
        <f t="shared" si="1"/>
        <v>43.336376788297706</v>
      </c>
      <c r="E21" s="65">
        <f t="shared" si="2"/>
        <v>15.534329211702293</v>
      </c>
      <c r="F21" s="63">
        <v>4.07</v>
      </c>
      <c r="G21" s="66">
        <f t="shared" si="0"/>
        <v>62.940706</v>
      </c>
      <c r="I21" s="6">
        <v>58.870706</v>
      </c>
      <c r="J21" s="6">
        <v>4.07</v>
      </c>
      <c r="K21" s="6">
        <v>62.940706</v>
      </c>
    </row>
    <row r="22" spans="1:11" ht="15" customHeight="1">
      <c r="A22" s="57" t="s">
        <v>44</v>
      </c>
      <c r="B22" s="17">
        <v>116</v>
      </c>
      <c r="C22" s="19">
        <f t="shared" si="3"/>
        <v>958.0267237996942</v>
      </c>
      <c r="D22" s="60">
        <f t="shared" si="1"/>
        <v>43.336376788297706</v>
      </c>
      <c r="E22" s="65">
        <f t="shared" si="2"/>
        <v>119.05509721170228</v>
      </c>
      <c r="F22" s="63">
        <v>4.07</v>
      </c>
      <c r="G22" s="66">
        <f t="shared" si="0"/>
        <v>166.46147399999998</v>
      </c>
      <c r="I22" s="6">
        <v>162.391474</v>
      </c>
      <c r="J22" s="6">
        <v>4.07</v>
      </c>
      <c r="K22" s="6">
        <v>166.461474</v>
      </c>
    </row>
    <row r="23" spans="1:11" ht="15" customHeight="1">
      <c r="A23" s="57" t="s">
        <v>46</v>
      </c>
      <c r="B23" s="17">
        <v>116</v>
      </c>
      <c r="C23" s="19">
        <f t="shared" si="3"/>
        <v>560.0156249242375</v>
      </c>
      <c r="D23" s="60">
        <f t="shared" si="1"/>
        <v>43.336376788297706</v>
      </c>
      <c r="E23" s="65">
        <f t="shared" si="2"/>
        <v>69.59379421170232</v>
      </c>
      <c r="F23" s="63">
        <v>4.07</v>
      </c>
      <c r="G23" s="66">
        <f t="shared" si="0"/>
        <v>117.00017100000002</v>
      </c>
      <c r="I23" s="6">
        <v>112.93017100000002</v>
      </c>
      <c r="J23" s="6">
        <v>4.07</v>
      </c>
      <c r="K23" s="6">
        <v>117.000171</v>
      </c>
    </row>
    <row r="24" spans="1:11" ht="15" customHeight="1">
      <c r="A24" s="57" t="s">
        <v>48</v>
      </c>
      <c r="B24" s="17">
        <v>116</v>
      </c>
      <c r="C24" s="19">
        <f t="shared" si="3"/>
        <v>526.0146803375343</v>
      </c>
      <c r="D24" s="60">
        <f t="shared" si="1"/>
        <v>43.336376788297706</v>
      </c>
      <c r="E24" s="65">
        <f t="shared" si="2"/>
        <v>65.36845721170229</v>
      </c>
      <c r="F24" s="63">
        <v>4.07</v>
      </c>
      <c r="G24" s="66">
        <f t="shared" si="0"/>
        <v>112.774834</v>
      </c>
      <c r="I24" s="6">
        <v>108.704834</v>
      </c>
      <c r="J24" s="6">
        <v>4.07</v>
      </c>
      <c r="K24" s="6">
        <v>112.774834</v>
      </c>
    </row>
    <row r="25" spans="1:11" ht="15" customHeight="1">
      <c r="A25" s="57" t="s">
        <v>50</v>
      </c>
      <c r="B25" s="17">
        <v>116</v>
      </c>
      <c r="C25" s="19">
        <f t="shared" si="3"/>
        <v>730.0203719985093</v>
      </c>
      <c r="D25" s="60">
        <f t="shared" si="1"/>
        <v>43.336376788297706</v>
      </c>
      <c r="E25" s="65">
        <f t="shared" si="2"/>
        <v>90.72048221170229</v>
      </c>
      <c r="F25" s="63">
        <v>4.07</v>
      </c>
      <c r="G25" s="66">
        <f t="shared" si="0"/>
        <v>138.126859</v>
      </c>
      <c r="I25" s="6">
        <v>134.056859</v>
      </c>
      <c r="J25" s="6">
        <v>4.07</v>
      </c>
      <c r="K25" s="6">
        <v>138.126859</v>
      </c>
    </row>
    <row r="26" spans="1:11" ht="15" customHeight="1">
      <c r="A26" s="57" t="s">
        <v>52</v>
      </c>
      <c r="B26" s="17">
        <v>116</v>
      </c>
      <c r="C26" s="19">
        <f t="shared" si="3"/>
        <v>729.0203411397841</v>
      </c>
      <c r="D26" s="60">
        <f t="shared" si="1"/>
        <v>43.336376788297706</v>
      </c>
      <c r="E26" s="65">
        <f t="shared" si="2"/>
        <v>90.59620721170228</v>
      </c>
      <c r="F26" s="63">
        <v>4.07</v>
      </c>
      <c r="G26" s="66">
        <f t="shared" si="0"/>
        <v>138.00258399999998</v>
      </c>
      <c r="I26" s="6">
        <v>133.932584</v>
      </c>
      <c r="J26" s="6">
        <v>4.07</v>
      </c>
      <c r="K26" s="6">
        <v>138.002584</v>
      </c>
    </row>
    <row r="27" spans="1:11" ht="15" customHeight="1">
      <c r="A27" s="57" t="s">
        <v>54</v>
      </c>
      <c r="B27" s="17">
        <v>116</v>
      </c>
      <c r="C27" s="19">
        <f t="shared" si="3"/>
        <v>1314.0366714532431</v>
      </c>
      <c r="D27" s="60">
        <f t="shared" si="1"/>
        <v>43.336376788297706</v>
      </c>
      <c r="E27" s="65">
        <f t="shared" si="2"/>
        <v>163.29686821170228</v>
      </c>
      <c r="F27" s="63">
        <v>4.07</v>
      </c>
      <c r="G27" s="66">
        <f t="shared" si="0"/>
        <v>210.70324499999998</v>
      </c>
      <c r="I27" s="6">
        <v>206.633245</v>
      </c>
      <c r="J27" s="6">
        <v>4.07</v>
      </c>
      <c r="K27" s="6">
        <v>210.70324500000004</v>
      </c>
    </row>
    <row r="28" spans="1:11" ht="15" customHeight="1">
      <c r="A28" s="57" t="s">
        <v>56</v>
      </c>
      <c r="B28" s="17">
        <v>116</v>
      </c>
      <c r="C28" s="19">
        <f t="shared" si="3"/>
        <v>1015.0283218086391</v>
      </c>
      <c r="D28" s="60">
        <f t="shared" si="1"/>
        <v>43.336376788297706</v>
      </c>
      <c r="E28" s="65">
        <f t="shared" si="2"/>
        <v>126.13875221170227</v>
      </c>
      <c r="F28" s="63">
        <v>4.07</v>
      </c>
      <c r="G28" s="66">
        <f t="shared" si="0"/>
        <v>173.54512899999997</v>
      </c>
      <c r="I28" s="6">
        <v>169.47512899999998</v>
      </c>
      <c r="J28" s="6">
        <v>4.07</v>
      </c>
      <c r="K28" s="6">
        <v>173.54512900000003</v>
      </c>
    </row>
    <row r="29" spans="1:11" ht="15" customHeight="1">
      <c r="A29" s="57" t="s">
        <v>58</v>
      </c>
      <c r="B29" s="17">
        <v>116</v>
      </c>
      <c r="C29" s="19">
        <f t="shared" si="3"/>
        <v>547.0152639954073</v>
      </c>
      <c r="D29" s="60">
        <f t="shared" si="1"/>
        <v>43.336376788297706</v>
      </c>
      <c r="E29" s="65">
        <f t="shared" si="2"/>
        <v>67.9782242117023</v>
      </c>
      <c r="F29" s="63">
        <v>4.07</v>
      </c>
      <c r="G29" s="66">
        <f t="shared" si="0"/>
        <v>115.384601</v>
      </c>
      <c r="I29" s="6">
        <v>111.31460100000001</v>
      </c>
      <c r="J29" s="6">
        <v>4.07</v>
      </c>
      <c r="K29" s="6">
        <v>115.384601</v>
      </c>
    </row>
    <row r="30" spans="1:11" ht="15" customHeight="1">
      <c r="A30" s="57" t="s">
        <v>60</v>
      </c>
      <c r="B30" s="17">
        <v>116</v>
      </c>
      <c r="C30" s="19">
        <f t="shared" si="3"/>
        <v>594.0165775578594</v>
      </c>
      <c r="D30" s="60">
        <f t="shared" si="1"/>
        <v>43.336376788297706</v>
      </c>
      <c r="E30" s="65">
        <f t="shared" si="2"/>
        <v>73.81913221170231</v>
      </c>
      <c r="F30" s="63">
        <v>4.07</v>
      </c>
      <c r="G30" s="66">
        <f t="shared" si="0"/>
        <v>121.22550900000002</v>
      </c>
      <c r="I30" s="6">
        <v>117.15550900000001</v>
      </c>
      <c r="J30" s="6">
        <v>4.07</v>
      </c>
      <c r="K30" s="6">
        <v>121.225509</v>
      </c>
    </row>
    <row r="31" spans="1:11" ht="15" customHeight="1">
      <c r="A31" s="57" t="s">
        <v>62</v>
      </c>
      <c r="B31" s="17">
        <v>116</v>
      </c>
      <c r="C31" s="19">
        <f t="shared" si="3"/>
        <v>1103.0307718281122</v>
      </c>
      <c r="D31" s="60">
        <f t="shared" si="1"/>
        <v>43.336376788297706</v>
      </c>
      <c r="E31" s="65">
        <f t="shared" si="2"/>
        <v>137.07491921170228</v>
      </c>
      <c r="F31" s="63">
        <v>4.07</v>
      </c>
      <c r="G31" s="66">
        <f t="shared" si="0"/>
        <v>184.481296</v>
      </c>
      <c r="I31" s="6">
        <v>180.411296</v>
      </c>
      <c r="J31" s="6">
        <v>4.07</v>
      </c>
      <c r="K31" s="6">
        <v>184.48129600000001</v>
      </c>
    </row>
    <row r="32" spans="1:11" ht="15" customHeight="1">
      <c r="A32" s="57" t="s">
        <v>64</v>
      </c>
      <c r="B32" s="17">
        <v>116</v>
      </c>
      <c r="C32" s="19">
        <f t="shared" si="3"/>
        <v>735.0205101982963</v>
      </c>
      <c r="D32" s="60">
        <f t="shared" si="1"/>
        <v>43.336376788297706</v>
      </c>
      <c r="E32" s="65">
        <f t="shared" si="2"/>
        <v>91.3418552117023</v>
      </c>
      <c r="F32" s="63">
        <v>4.07</v>
      </c>
      <c r="G32" s="66">
        <f t="shared" si="0"/>
        <v>138.748232</v>
      </c>
      <c r="I32" s="6">
        <v>134.678232</v>
      </c>
      <c r="J32" s="6">
        <v>4.07</v>
      </c>
      <c r="K32" s="6">
        <v>138.748232</v>
      </c>
    </row>
    <row r="33" spans="1:11" ht="15" customHeight="1">
      <c r="A33" s="57" t="s">
        <v>66</v>
      </c>
      <c r="B33" s="17">
        <v>116</v>
      </c>
      <c r="C33" s="19">
        <f t="shared" si="3"/>
        <v>967.0269854343813</v>
      </c>
      <c r="D33" s="60">
        <f t="shared" si="1"/>
        <v>43.336376788297706</v>
      </c>
      <c r="E33" s="65">
        <f t="shared" si="2"/>
        <v>120.1735702117023</v>
      </c>
      <c r="F33" s="63">
        <v>4.07</v>
      </c>
      <c r="G33" s="66">
        <f t="shared" si="0"/>
        <v>167.579947</v>
      </c>
      <c r="I33" s="6">
        <v>163.509947</v>
      </c>
      <c r="J33" s="6">
        <v>4.07</v>
      </c>
      <c r="K33" s="6">
        <v>167.579947</v>
      </c>
    </row>
    <row r="34" spans="1:11" ht="15" customHeight="1">
      <c r="A34" s="57" t="s">
        <v>68</v>
      </c>
      <c r="B34" s="17">
        <v>116</v>
      </c>
      <c r="C34" s="19">
        <f t="shared" si="3"/>
        <v>927.0258717891662</v>
      </c>
      <c r="D34" s="60">
        <f t="shared" si="1"/>
        <v>43.336376788297706</v>
      </c>
      <c r="E34" s="65">
        <f t="shared" si="2"/>
        <v>115.20258521170229</v>
      </c>
      <c r="F34" s="63">
        <v>4.07</v>
      </c>
      <c r="G34" s="66">
        <f t="shared" si="0"/>
        <v>162.608962</v>
      </c>
      <c r="I34" s="6">
        <v>158.538962</v>
      </c>
      <c r="J34" s="6">
        <v>4.07</v>
      </c>
      <c r="K34" s="6">
        <v>162.608962</v>
      </c>
    </row>
    <row r="35" spans="1:11" ht="15" customHeight="1">
      <c r="A35" s="57" t="s">
        <v>70</v>
      </c>
      <c r="B35" s="17">
        <v>116</v>
      </c>
      <c r="C35" s="19">
        <f t="shared" si="3"/>
        <v>859.0239745688413</v>
      </c>
      <c r="D35" s="60">
        <f t="shared" si="1"/>
        <v>43.336376788297706</v>
      </c>
      <c r="E35" s="65">
        <f t="shared" si="2"/>
        <v>106.7519102117023</v>
      </c>
      <c r="F35" s="63">
        <v>4.07</v>
      </c>
      <c r="G35" s="66">
        <f t="shared" si="0"/>
        <v>154.158287</v>
      </c>
      <c r="I35" s="6">
        <v>150.088287</v>
      </c>
      <c r="J35" s="6">
        <v>4.07</v>
      </c>
      <c r="K35" s="6">
        <v>154.158287</v>
      </c>
    </row>
    <row r="36" spans="1:11" ht="15" customHeight="1">
      <c r="A36" s="57" t="s">
        <v>72</v>
      </c>
      <c r="B36" s="17">
        <v>116</v>
      </c>
      <c r="C36" s="19">
        <f t="shared" si="3"/>
        <v>286.00797432548717</v>
      </c>
      <c r="D36" s="60">
        <f t="shared" si="1"/>
        <v>43.336376788297706</v>
      </c>
      <c r="E36" s="65">
        <f t="shared" si="2"/>
        <v>35.542544211702285</v>
      </c>
      <c r="F36" s="63">
        <v>4.07</v>
      </c>
      <c r="G36" s="66">
        <f t="shared" si="0"/>
        <v>82.94892099999998</v>
      </c>
      <c r="I36" s="6">
        <v>78.87892099999999</v>
      </c>
      <c r="J36" s="6">
        <v>4.07</v>
      </c>
      <c r="K36" s="6">
        <v>82.948921</v>
      </c>
    </row>
    <row r="37" spans="1:11" ht="15" customHeight="1">
      <c r="A37" s="57" t="s">
        <v>74</v>
      </c>
      <c r="B37" s="17">
        <v>116</v>
      </c>
      <c r="C37" s="19">
        <f t="shared" si="3"/>
        <v>1156.0322624959952</v>
      </c>
      <c r="D37" s="60">
        <f t="shared" si="1"/>
        <v>43.336376788297706</v>
      </c>
      <c r="E37" s="65">
        <f t="shared" si="2"/>
        <v>143.66147621170228</v>
      </c>
      <c r="F37" s="63">
        <v>4.07</v>
      </c>
      <c r="G37" s="66">
        <f t="shared" si="0"/>
        <v>191.06785299999999</v>
      </c>
      <c r="I37" s="6">
        <v>186.997853</v>
      </c>
      <c r="J37" s="6">
        <v>4.07</v>
      </c>
      <c r="K37" s="6">
        <v>191.06785300000004</v>
      </c>
    </row>
    <row r="38" spans="1:11" ht="15" customHeight="1">
      <c r="A38" s="57" t="s">
        <v>76</v>
      </c>
      <c r="B38" s="17">
        <v>116</v>
      </c>
      <c r="C38" s="19">
        <f t="shared" si="3"/>
        <v>298.0083124425112</v>
      </c>
      <c r="D38" s="60">
        <f t="shared" si="1"/>
        <v>43.336376788297706</v>
      </c>
      <c r="E38" s="65">
        <f t="shared" si="2"/>
        <v>37.03384021170229</v>
      </c>
      <c r="F38" s="63">
        <v>4.07</v>
      </c>
      <c r="G38" s="66">
        <f t="shared" si="0"/>
        <v>84.44021699999999</v>
      </c>
      <c r="I38" s="6">
        <v>80.370217</v>
      </c>
      <c r="J38" s="6">
        <v>4.07</v>
      </c>
      <c r="K38" s="6">
        <v>84.44021699999999</v>
      </c>
    </row>
    <row r="39" spans="1:11" ht="15" customHeight="1">
      <c r="A39" s="57" t="s">
        <v>78</v>
      </c>
      <c r="B39" s="17">
        <v>116</v>
      </c>
      <c r="C39" s="19">
        <f t="shared" si="3"/>
        <v>966.0269626225752</v>
      </c>
      <c r="D39" s="60">
        <f t="shared" si="1"/>
        <v>43.336376788297706</v>
      </c>
      <c r="E39" s="65">
        <f t="shared" si="2"/>
        <v>120.04929621170228</v>
      </c>
      <c r="F39" s="63">
        <v>4.07</v>
      </c>
      <c r="G39" s="66">
        <f t="shared" si="0"/>
        <v>167.455673</v>
      </c>
      <c r="I39" s="6">
        <v>163.385673</v>
      </c>
      <c r="J39" s="6">
        <v>4.07</v>
      </c>
      <c r="K39" s="6">
        <v>167.455673</v>
      </c>
    </row>
    <row r="40" spans="1:11" ht="15" customHeight="1">
      <c r="A40" s="57" t="s">
        <v>80</v>
      </c>
      <c r="B40" s="17">
        <v>116</v>
      </c>
      <c r="C40" s="19">
        <f t="shared" si="3"/>
        <v>1039.0289819488492</v>
      </c>
      <c r="D40" s="60">
        <f t="shared" si="1"/>
        <v>43.336376788297706</v>
      </c>
      <c r="E40" s="65">
        <f t="shared" si="2"/>
        <v>129.12134221170228</v>
      </c>
      <c r="F40" s="63">
        <v>4.07</v>
      </c>
      <c r="G40" s="66">
        <f t="shared" si="0"/>
        <v>176.527719</v>
      </c>
      <c r="I40" s="6">
        <v>172.457719</v>
      </c>
      <c r="J40" s="6">
        <v>4.07</v>
      </c>
      <c r="K40" s="6">
        <v>176.527719</v>
      </c>
    </row>
    <row r="41" spans="1:11" ht="15" customHeight="1">
      <c r="A41" s="57" t="s">
        <v>82</v>
      </c>
      <c r="B41" s="17">
        <v>116</v>
      </c>
      <c r="C41" s="19">
        <f t="shared" si="3"/>
        <v>663.0184975899903</v>
      </c>
      <c r="D41" s="60">
        <f t="shared" si="1"/>
        <v>43.336376788297706</v>
      </c>
      <c r="E41" s="65">
        <f t="shared" si="2"/>
        <v>82.39408121170229</v>
      </c>
      <c r="F41" s="63">
        <v>4.07</v>
      </c>
      <c r="G41" s="66">
        <f t="shared" si="0"/>
        <v>129.800458</v>
      </c>
      <c r="I41" s="6">
        <v>125.730458</v>
      </c>
      <c r="J41" s="6">
        <v>4.07</v>
      </c>
      <c r="K41" s="6">
        <v>129.800458</v>
      </c>
    </row>
    <row r="42" spans="1:11" ht="15" customHeight="1">
      <c r="A42" s="57" t="s">
        <v>84</v>
      </c>
      <c r="B42" s="17">
        <v>116</v>
      </c>
      <c r="C42" s="19">
        <f t="shared" si="3"/>
        <v>1265.0353042202605</v>
      </c>
      <c r="D42" s="60">
        <f t="shared" si="1"/>
        <v>43.336376788297706</v>
      </c>
      <c r="E42" s="65">
        <f t="shared" si="2"/>
        <v>157.20741121170232</v>
      </c>
      <c r="F42" s="63">
        <v>4.07</v>
      </c>
      <c r="G42" s="66">
        <f t="shared" si="0"/>
        <v>204.61378800000003</v>
      </c>
      <c r="I42" s="6">
        <v>200.54378800000003</v>
      </c>
      <c r="J42" s="6">
        <v>4.07</v>
      </c>
      <c r="K42" s="6">
        <v>204.613788</v>
      </c>
    </row>
    <row r="43" spans="1:11" ht="15" customHeight="1" thickBot="1">
      <c r="A43" s="77" t="s">
        <v>86</v>
      </c>
      <c r="B43" s="78">
        <v>116</v>
      </c>
      <c r="C43" s="79">
        <f t="shared" si="3"/>
        <v>1163.0324543663132</v>
      </c>
      <c r="D43" s="81">
        <f t="shared" si="1"/>
        <v>43.336376788297706</v>
      </c>
      <c r="E43" s="82">
        <f t="shared" si="2"/>
        <v>144.53139821170228</v>
      </c>
      <c r="F43" s="83">
        <v>4.07</v>
      </c>
      <c r="G43" s="84">
        <f t="shared" si="0"/>
        <v>191.937775</v>
      </c>
      <c r="I43" s="6">
        <v>187.867775</v>
      </c>
      <c r="J43" s="6">
        <v>4.07</v>
      </c>
      <c r="K43" s="6">
        <v>191.93777500000002</v>
      </c>
    </row>
    <row r="44" spans="1:11" ht="16.5" thickBot="1">
      <c r="A44" s="172" t="s">
        <v>644</v>
      </c>
      <c r="B44" s="172"/>
      <c r="C44" s="120">
        <f>SUM(C4:C43)</f>
        <v>32320.90188269717</v>
      </c>
      <c r="D44" s="121">
        <f>SUM(D4:D43)</f>
        <v>1718.5114933290463</v>
      </c>
      <c r="E44" s="121">
        <f>SUM(E4:E43)</f>
        <v>4016.5561356709513</v>
      </c>
      <c r="F44" s="121">
        <f>SUM(F4:F43)</f>
        <v>162.79999999999984</v>
      </c>
      <c r="G44" s="122">
        <f>SUM(G4:G43)</f>
        <v>5897.867629</v>
      </c>
      <c r="I44" s="14">
        <f>SUM(I4:I43)</f>
        <v>5735.067628999997</v>
      </c>
      <c r="J44" s="14">
        <f>SUM(J4:J43)</f>
        <v>162.79999999999984</v>
      </c>
      <c r="K44" s="14">
        <f>SUM(K4:K43)</f>
        <v>5897.867629000001</v>
      </c>
    </row>
    <row r="45" spans="1:11" ht="16.5" thickBot="1">
      <c r="A45" s="110"/>
      <c r="B45" s="111"/>
      <c r="C45" s="123"/>
      <c r="D45" s="113"/>
      <c r="E45" s="113"/>
      <c r="F45" s="113"/>
      <c r="G45" s="113"/>
      <c r="I45" s="36"/>
      <c r="J45" s="36"/>
      <c r="K45" s="36"/>
    </row>
    <row r="46" spans="4:7" ht="15.75" customHeight="1">
      <c r="D46" s="157" t="s">
        <v>663</v>
      </c>
      <c r="E46" s="159" t="s">
        <v>664</v>
      </c>
      <c r="F46" s="148" t="s">
        <v>645</v>
      </c>
      <c r="G46" s="51"/>
    </row>
    <row r="47" spans="4:7" ht="15.75" customHeight="1" thickBot="1">
      <c r="D47" s="158"/>
      <c r="E47" s="160"/>
      <c r="F47" s="149"/>
      <c r="G47" s="51"/>
    </row>
    <row r="48" spans="1:7" ht="15.75">
      <c r="A48" s="150" t="s">
        <v>674</v>
      </c>
      <c r="B48" s="151"/>
      <c r="C48" s="151"/>
      <c r="D48" s="96">
        <f>SUM(G4:G5)</f>
        <v>194.326111</v>
      </c>
      <c r="E48" s="97">
        <v>2</v>
      </c>
      <c r="F48" s="96">
        <f>D48/E48</f>
        <v>97.1630555</v>
      </c>
      <c r="G48" s="9"/>
    </row>
    <row r="49" spans="1:7" ht="15.75">
      <c r="A49" s="152" t="s">
        <v>672</v>
      </c>
      <c r="B49" s="153"/>
      <c r="C49" s="153"/>
      <c r="D49" s="88">
        <f>G97-D103-D101</f>
        <v>10946.157216</v>
      </c>
      <c r="E49" s="89">
        <v>74</v>
      </c>
      <c r="F49" s="88">
        <f>D49/E49</f>
        <v>147.92104345945944</v>
      </c>
      <c r="G49" s="9"/>
    </row>
    <row r="50" spans="1:7" ht="16.5" thickBot="1">
      <c r="A50" s="154" t="s">
        <v>675</v>
      </c>
      <c r="B50" s="155"/>
      <c r="C50" s="155"/>
      <c r="D50" s="98">
        <f>SUM(G92:G95)</f>
        <v>1801.19577</v>
      </c>
      <c r="E50" s="99">
        <v>4</v>
      </c>
      <c r="F50" s="98">
        <f>D50/E50</f>
        <v>450.2989425</v>
      </c>
      <c r="G50" s="9"/>
    </row>
    <row r="51" spans="2:6" ht="16.5" thickBot="1">
      <c r="B51" s="156"/>
      <c r="C51" s="156"/>
      <c r="D51" s="95">
        <f>SUM(D48:D50)</f>
        <v>12941.679097</v>
      </c>
      <c r="E51" s="95">
        <f>SUM(E48:E50)</f>
        <v>80</v>
      </c>
      <c r="F51" s="98">
        <f>D51/E51</f>
        <v>161.7709887125</v>
      </c>
    </row>
    <row r="52" spans="2:6" ht="8.25" customHeight="1" thickBot="1">
      <c r="B52" s="43"/>
      <c r="C52" s="43"/>
      <c r="D52" s="119"/>
      <c r="E52" s="119"/>
      <c r="F52" s="119"/>
    </row>
    <row r="53" spans="1:10" ht="42.75" customHeight="1" thickBot="1">
      <c r="A53" s="179" t="s">
        <v>662</v>
      </c>
      <c r="B53" s="180"/>
      <c r="C53" s="180"/>
      <c r="D53" s="180"/>
      <c r="E53" s="180"/>
      <c r="F53" s="180"/>
      <c r="G53" s="181"/>
      <c r="J53" s="1"/>
    </row>
    <row r="54" spans="1:10" s="21" customFormat="1" ht="24" customHeight="1" thickBot="1">
      <c r="A54" s="168" t="s">
        <v>654</v>
      </c>
      <c r="B54" s="37" t="s">
        <v>638</v>
      </c>
      <c r="C54" s="169" t="s">
        <v>635</v>
      </c>
      <c r="D54" s="38" t="s">
        <v>636</v>
      </c>
      <c r="E54" s="39" t="s">
        <v>637</v>
      </c>
      <c r="F54" s="163" t="s">
        <v>667</v>
      </c>
      <c r="G54" s="163" t="s">
        <v>653</v>
      </c>
      <c r="I54" s="22"/>
      <c r="J54" s="23"/>
    </row>
    <row r="55" spans="1:11" s="21" customFormat="1" ht="21.75" customHeight="1" thickBot="1">
      <c r="A55" s="168"/>
      <c r="B55" s="40" t="s">
        <v>639</v>
      </c>
      <c r="C55" s="170"/>
      <c r="D55" s="41" t="s">
        <v>671</v>
      </c>
      <c r="E55" s="42" t="s">
        <v>669</v>
      </c>
      <c r="F55" s="164"/>
      <c r="G55" s="171"/>
      <c r="I55" s="12" t="s">
        <v>4</v>
      </c>
      <c r="J55" s="12" t="s">
        <v>5</v>
      </c>
      <c r="K55" s="12" t="s">
        <v>6</v>
      </c>
    </row>
    <row r="56" spans="1:11" ht="15" customHeight="1">
      <c r="A56" s="57" t="s">
        <v>88</v>
      </c>
      <c r="B56" s="17">
        <v>116</v>
      </c>
      <c r="C56" s="19">
        <f t="shared" si="3"/>
        <v>682.0190356242513</v>
      </c>
      <c r="D56" s="60">
        <f t="shared" si="1"/>
        <v>43.336376788297706</v>
      </c>
      <c r="E56" s="62">
        <f>I56-D56</f>
        <v>84.75530021170229</v>
      </c>
      <c r="F56" s="63">
        <v>4.07</v>
      </c>
      <c r="G56" s="66">
        <f aca="true" t="shared" si="4" ref="G56:G95">D56+E56+F56</f>
        <v>132.161677</v>
      </c>
      <c r="I56" s="6">
        <v>128.091677</v>
      </c>
      <c r="J56" s="6">
        <v>4.07</v>
      </c>
      <c r="K56" s="6">
        <v>132.161677</v>
      </c>
    </row>
    <row r="57" spans="1:11" ht="15" customHeight="1">
      <c r="A57" s="57" t="s">
        <v>90</v>
      </c>
      <c r="B57" s="17">
        <v>116</v>
      </c>
      <c r="C57" s="19">
        <f t="shared" si="3"/>
        <v>800.0223148424461</v>
      </c>
      <c r="D57" s="60">
        <f t="shared" si="1"/>
        <v>43.336376788297706</v>
      </c>
      <c r="E57" s="65">
        <f t="shared" si="2"/>
        <v>99.41970521170228</v>
      </c>
      <c r="F57" s="63">
        <v>4.07</v>
      </c>
      <c r="G57" s="66">
        <f t="shared" si="4"/>
        <v>146.82608199999999</v>
      </c>
      <c r="I57" s="6">
        <v>142.756082</v>
      </c>
      <c r="J57" s="6">
        <v>4.07</v>
      </c>
      <c r="K57" s="6">
        <v>146.82608199999999</v>
      </c>
    </row>
    <row r="58" spans="1:11" ht="15" customHeight="1">
      <c r="A58" s="57" t="s">
        <v>92</v>
      </c>
      <c r="B58" s="17">
        <v>116</v>
      </c>
      <c r="C58" s="19">
        <f t="shared" si="3"/>
        <v>398.01110862592725</v>
      </c>
      <c r="D58" s="60">
        <f t="shared" si="1"/>
        <v>43.336376788297706</v>
      </c>
      <c r="E58" s="65">
        <f t="shared" si="2"/>
        <v>49.46130421170229</v>
      </c>
      <c r="F58" s="63">
        <v>4.07</v>
      </c>
      <c r="G58" s="66">
        <f t="shared" si="4"/>
        <v>96.867681</v>
      </c>
      <c r="I58" s="6">
        <v>92.797681</v>
      </c>
      <c r="J58" s="6">
        <v>4.07</v>
      </c>
      <c r="K58" s="6">
        <v>96.86768099999999</v>
      </c>
    </row>
    <row r="59" spans="1:11" ht="15" customHeight="1">
      <c r="A59" s="57" t="s">
        <v>94</v>
      </c>
      <c r="B59" s="17">
        <v>116</v>
      </c>
      <c r="C59" s="19">
        <f t="shared" si="3"/>
        <v>624.0174148035002</v>
      </c>
      <c r="D59" s="60">
        <f t="shared" si="1"/>
        <v>43.336376788297706</v>
      </c>
      <c r="E59" s="65">
        <f t="shared" si="2"/>
        <v>77.54737121170228</v>
      </c>
      <c r="F59" s="63">
        <v>4.07</v>
      </c>
      <c r="G59" s="66">
        <f t="shared" si="4"/>
        <v>124.95374799999999</v>
      </c>
      <c r="I59" s="6">
        <v>120.883748</v>
      </c>
      <c r="J59" s="6">
        <v>4.07</v>
      </c>
      <c r="K59" s="6">
        <v>124.953748</v>
      </c>
    </row>
    <row r="60" spans="1:11" ht="15" customHeight="1">
      <c r="A60" s="57" t="s">
        <v>96</v>
      </c>
      <c r="B60" s="17">
        <v>116</v>
      </c>
      <c r="C60" s="19">
        <f t="shared" si="3"/>
        <v>988.0275690922541</v>
      </c>
      <c r="D60" s="60">
        <f t="shared" si="1"/>
        <v>43.336376788297706</v>
      </c>
      <c r="E60" s="65">
        <f t="shared" si="2"/>
        <v>122.78333721170227</v>
      </c>
      <c r="F60" s="63">
        <v>4.07</v>
      </c>
      <c r="G60" s="66">
        <f t="shared" si="4"/>
        <v>170.18971399999998</v>
      </c>
      <c r="I60" s="6">
        <v>166.119714</v>
      </c>
      <c r="J60" s="6">
        <v>4.07</v>
      </c>
      <c r="K60" s="6">
        <v>170.18971399999998</v>
      </c>
    </row>
    <row r="61" spans="1:11" ht="15" customHeight="1">
      <c r="A61" s="57" t="s">
        <v>98</v>
      </c>
      <c r="B61" s="17">
        <v>116</v>
      </c>
      <c r="C61" s="19">
        <f t="shared" si="3"/>
        <v>421.0117459543314</v>
      </c>
      <c r="D61" s="60">
        <f t="shared" si="1"/>
        <v>43.336376788297706</v>
      </c>
      <c r="E61" s="65">
        <f t="shared" si="2"/>
        <v>52.31962021170231</v>
      </c>
      <c r="F61" s="63">
        <v>4.07</v>
      </c>
      <c r="G61" s="66">
        <f t="shared" si="4"/>
        <v>99.725997</v>
      </c>
      <c r="I61" s="6">
        <v>95.65599700000001</v>
      </c>
      <c r="J61" s="6">
        <v>4.07</v>
      </c>
      <c r="K61" s="6">
        <v>99.72599699999999</v>
      </c>
    </row>
    <row r="62" spans="1:11" ht="15" customHeight="1">
      <c r="A62" s="57" t="s">
        <v>100</v>
      </c>
      <c r="B62" s="17">
        <v>116</v>
      </c>
      <c r="C62" s="19">
        <f t="shared" si="3"/>
        <v>1079.030111687902</v>
      </c>
      <c r="D62" s="60">
        <f t="shared" si="1"/>
        <v>43.336376788297706</v>
      </c>
      <c r="E62" s="65">
        <f t="shared" si="2"/>
        <v>134.09232921170226</v>
      </c>
      <c r="F62" s="63">
        <v>4.07</v>
      </c>
      <c r="G62" s="66">
        <f t="shared" si="4"/>
        <v>181.49870599999997</v>
      </c>
      <c r="I62" s="6">
        <v>177.42870599999998</v>
      </c>
      <c r="J62" s="6">
        <v>4.07</v>
      </c>
      <c r="K62" s="6">
        <v>181.498706</v>
      </c>
    </row>
    <row r="63" spans="1:11" ht="15" customHeight="1">
      <c r="A63" s="57" t="s">
        <v>102</v>
      </c>
      <c r="B63" s="17">
        <v>116</v>
      </c>
      <c r="C63" s="19">
        <f t="shared" si="3"/>
        <v>671.0187283659523</v>
      </c>
      <c r="D63" s="60">
        <f t="shared" si="1"/>
        <v>43.336376788297706</v>
      </c>
      <c r="E63" s="65">
        <f t="shared" si="2"/>
        <v>83.3882792117023</v>
      </c>
      <c r="F63" s="63">
        <v>4.07</v>
      </c>
      <c r="G63" s="66">
        <f t="shared" si="4"/>
        <v>130.794656</v>
      </c>
      <c r="I63" s="6">
        <v>126.724656</v>
      </c>
      <c r="J63" s="6">
        <v>4.07</v>
      </c>
      <c r="K63" s="6">
        <v>130.794656</v>
      </c>
    </row>
    <row r="64" spans="1:11" ht="15" customHeight="1">
      <c r="A64" s="57" t="s">
        <v>104</v>
      </c>
      <c r="B64" s="17">
        <v>116</v>
      </c>
      <c r="C64" s="19">
        <f t="shared" si="3"/>
        <v>989.0275999509793</v>
      </c>
      <c r="D64" s="60">
        <f t="shared" si="1"/>
        <v>43.336376788297706</v>
      </c>
      <c r="E64" s="65">
        <f t="shared" si="2"/>
        <v>122.90761221170229</v>
      </c>
      <c r="F64" s="63">
        <v>4.07</v>
      </c>
      <c r="G64" s="66">
        <f t="shared" si="4"/>
        <v>170.313989</v>
      </c>
      <c r="I64" s="6">
        <v>166.243989</v>
      </c>
      <c r="J64" s="6">
        <v>4.07</v>
      </c>
      <c r="K64" s="6">
        <v>170.313989</v>
      </c>
    </row>
    <row r="65" spans="1:11" ht="15" customHeight="1">
      <c r="A65" s="57" t="s">
        <v>106</v>
      </c>
      <c r="B65" s="17">
        <v>116</v>
      </c>
      <c r="C65" s="19">
        <f t="shared" si="3"/>
        <v>856.0238900395852</v>
      </c>
      <c r="D65" s="60">
        <f t="shared" si="1"/>
        <v>43.336376788297706</v>
      </c>
      <c r="E65" s="65">
        <f t="shared" si="2"/>
        <v>106.37908621170229</v>
      </c>
      <c r="F65" s="63">
        <v>4.07</v>
      </c>
      <c r="G65" s="66">
        <f t="shared" si="4"/>
        <v>153.785463</v>
      </c>
      <c r="I65" s="6">
        <v>149.715463</v>
      </c>
      <c r="J65" s="6">
        <v>4.07</v>
      </c>
      <c r="K65" s="6">
        <v>153.785463</v>
      </c>
    </row>
    <row r="66" spans="1:11" ht="15" customHeight="1">
      <c r="A66" s="57" t="s">
        <v>108</v>
      </c>
      <c r="B66" s="17">
        <v>116</v>
      </c>
      <c r="C66" s="19">
        <f t="shared" si="3"/>
        <v>1123.0313326741796</v>
      </c>
      <c r="D66" s="60">
        <f t="shared" si="1"/>
        <v>43.336376788297706</v>
      </c>
      <c r="E66" s="65">
        <f t="shared" si="2"/>
        <v>139.56041221170233</v>
      </c>
      <c r="F66" s="63">
        <v>4.07</v>
      </c>
      <c r="G66" s="66">
        <f t="shared" si="4"/>
        <v>186.96678900000003</v>
      </c>
      <c r="I66" s="6">
        <v>182.89678900000004</v>
      </c>
      <c r="J66" s="6">
        <v>4.07</v>
      </c>
      <c r="K66" s="6">
        <v>186.966789</v>
      </c>
    </row>
    <row r="67" spans="1:11" ht="15" customHeight="1">
      <c r="A67" s="57" t="s">
        <v>110</v>
      </c>
      <c r="B67" s="17">
        <v>116</v>
      </c>
      <c r="C67" s="19">
        <f t="shared" si="3"/>
        <v>153.00427246101225</v>
      </c>
      <c r="D67" s="60">
        <f t="shared" si="1"/>
        <v>43.336376788297706</v>
      </c>
      <c r="E67" s="65">
        <f t="shared" si="2"/>
        <v>19.014019211702298</v>
      </c>
      <c r="F67" s="63">
        <v>4.07</v>
      </c>
      <c r="G67" s="66">
        <f t="shared" si="4"/>
        <v>66.42039600000001</v>
      </c>
      <c r="I67" s="6">
        <v>62.350396</v>
      </c>
      <c r="J67" s="6">
        <v>4.07</v>
      </c>
      <c r="K67" s="6">
        <v>66.420396</v>
      </c>
    </row>
    <row r="68" spans="1:11" ht="15" customHeight="1">
      <c r="A68" s="57" t="s">
        <v>112</v>
      </c>
      <c r="B68" s="17">
        <v>116</v>
      </c>
      <c r="C68" s="19">
        <f t="shared" si="3"/>
        <v>1226.0342133868514</v>
      </c>
      <c r="D68" s="60">
        <f t="shared" si="1"/>
        <v>43.336376788297706</v>
      </c>
      <c r="E68" s="65">
        <f t="shared" si="2"/>
        <v>152.3607002117023</v>
      </c>
      <c r="F68" s="63">
        <v>4.07</v>
      </c>
      <c r="G68" s="66">
        <f t="shared" si="4"/>
        <v>199.767077</v>
      </c>
      <c r="I68" s="6">
        <v>195.697077</v>
      </c>
      <c r="J68" s="6">
        <v>4.07</v>
      </c>
      <c r="K68" s="6">
        <v>199.767077</v>
      </c>
    </row>
    <row r="69" spans="1:11" ht="15" customHeight="1">
      <c r="A69" s="57" t="s">
        <v>114</v>
      </c>
      <c r="B69" s="17">
        <v>116</v>
      </c>
      <c r="C69" s="19">
        <f t="shared" si="3"/>
        <v>1189.033176223973</v>
      </c>
      <c r="D69" s="60">
        <f t="shared" si="1"/>
        <v>43.336376788297706</v>
      </c>
      <c r="E69" s="65">
        <f t="shared" si="2"/>
        <v>147.76253821170226</v>
      </c>
      <c r="F69" s="63">
        <v>4.07</v>
      </c>
      <c r="G69" s="66">
        <f t="shared" si="4"/>
        <v>195.16891499999997</v>
      </c>
      <c r="I69" s="6">
        <v>191.09891499999998</v>
      </c>
      <c r="J69" s="6">
        <v>4.07</v>
      </c>
      <c r="K69" s="6">
        <v>195.16891500000003</v>
      </c>
    </row>
    <row r="70" spans="1:11" ht="15" customHeight="1">
      <c r="A70" s="57" t="s">
        <v>116</v>
      </c>
      <c r="B70" s="17">
        <v>116</v>
      </c>
      <c r="C70" s="19">
        <f t="shared" si="3"/>
        <v>447.0124678119913</v>
      </c>
      <c r="D70" s="60">
        <f t="shared" si="1"/>
        <v>43.336376788297706</v>
      </c>
      <c r="E70" s="65">
        <f t="shared" si="2"/>
        <v>55.550760211702304</v>
      </c>
      <c r="F70" s="63">
        <v>4.07</v>
      </c>
      <c r="G70" s="66">
        <f t="shared" si="4"/>
        <v>102.95713700000002</v>
      </c>
      <c r="I70" s="6">
        <v>98.88713700000001</v>
      </c>
      <c r="J70" s="6">
        <v>4.07</v>
      </c>
      <c r="K70" s="6">
        <v>102.957137</v>
      </c>
    </row>
    <row r="71" spans="1:11" ht="15" customHeight="1">
      <c r="A71" s="57" t="s">
        <v>118</v>
      </c>
      <c r="B71" s="17">
        <v>116</v>
      </c>
      <c r="C71" s="19">
        <f t="shared" si="3"/>
        <v>779.0217392314923</v>
      </c>
      <c r="D71" s="60">
        <f t="shared" si="1"/>
        <v>43.336376788297706</v>
      </c>
      <c r="E71" s="65">
        <f t="shared" si="2"/>
        <v>96.8099392117023</v>
      </c>
      <c r="F71" s="63">
        <v>4.07</v>
      </c>
      <c r="G71" s="66">
        <f t="shared" si="4"/>
        <v>144.216316</v>
      </c>
      <c r="I71" s="6">
        <v>140.146316</v>
      </c>
      <c r="J71" s="6">
        <v>4.07</v>
      </c>
      <c r="K71" s="6">
        <v>144.216316</v>
      </c>
    </row>
    <row r="72" spans="1:11" ht="15" customHeight="1">
      <c r="A72" s="57" t="s">
        <v>120</v>
      </c>
      <c r="B72" s="17">
        <v>116</v>
      </c>
      <c r="C72" s="19">
        <f t="shared" si="3"/>
        <v>896.0250036848001</v>
      </c>
      <c r="D72" s="60">
        <f t="shared" si="1"/>
        <v>43.336376788297706</v>
      </c>
      <c r="E72" s="65">
        <f t="shared" si="2"/>
        <v>111.35007121170227</v>
      </c>
      <c r="F72" s="63">
        <v>4.07</v>
      </c>
      <c r="G72" s="66">
        <f t="shared" si="4"/>
        <v>158.75644799999998</v>
      </c>
      <c r="I72" s="6">
        <v>154.68644799999998</v>
      </c>
      <c r="J72" s="6">
        <v>4.07</v>
      </c>
      <c r="K72" s="6">
        <v>158.756448</v>
      </c>
    </row>
    <row r="73" spans="1:11" ht="15" customHeight="1">
      <c r="A73" s="57" t="s">
        <v>122</v>
      </c>
      <c r="B73" s="17">
        <v>116</v>
      </c>
      <c r="C73" s="19">
        <f t="shared" si="3"/>
        <v>239.00667685687324</v>
      </c>
      <c r="D73" s="60">
        <f t="shared" si="1"/>
        <v>43.336376788297706</v>
      </c>
      <c r="E73" s="65">
        <f t="shared" si="2"/>
        <v>29.701638211702296</v>
      </c>
      <c r="F73" s="63">
        <v>4.07</v>
      </c>
      <c r="G73" s="66">
        <f t="shared" si="4"/>
        <v>77.108015</v>
      </c>
      <c r="I73" s="6">
        <v>73.038015</v>
      </c>
      <c r="J73" s="6">
        <v>4.07</v>
      </c>
      <c r="K73" s="6">
        <v>77.108015</v>
      </c>
    </row>
    <row r="74" spans="1:11" ht="15" customHeight="1">
      <c r="A74" s="57" t="s">
        <v>124</v>
      </c>
      <c r="B74" s="17">
        <v>116</v>
      </c>
      <c r="C74" s="19">
        <f t="shared" si="3"/>
        <v>860.0240054275662</v>
      </c>
      <c r="D74" s="60">
        <f t="shared" si="1"/>
        <v>43.336376788297706</v>
      </c>
      <c r="E74" s="65">
        <f t="shared" si="2"/>
        <v>106.87618521170228</v>
      </c>
      <c r="F74" s="63">
        <v>4.07</v>
      </c>
      <c r="G74" s="66">
        <f t="shared" si="4"/>
        <v>154.28256199999998</v>
      </c>
      <c r="I74" s="6">
        <v>150.212562</v>
      </c>
      <c r="J74" s="6">
        <v>4.07</v>
      </c>
      <c r="K74" s="6">
        <v>154.28256199999998</v>
      </c>
    </row>
    <row r="75" spans="1:11" ht="15" customHeight="1">
      <c r="A75" s="57" t="s">
        <v>126</v>
      </c>
      <c r="B75" s="17">
        <v>116</v>
      </c>
      <c r="C75" s="19">
        <f t="shared" si="3"/>
        <v>746.0208094096763</v>
      </c>
      <c r="D75" s="60">
        <f t="shared" si="1"/>
        <v>43.336376788297706</v>
      </c>
      <c r="E75" s="65">
        <f t="shared" si="2"/>
        <v>92.70887521170229</v>
      </c>
      <c r="F75" s="63">
        <v>4.07</v>
      </c>
      <c r="G75" s="66">
        <f t="shared" si="4"/>
        <v>140.115252</v>
      </c>
      <c r="I75" s="6">
        <v>136.045252</v>
      </c>
      <c r="J75" s="6">
        <v>4.07</v>
      </c>
      <c r="K75" s="6">
        <v>140.115252</v>
      </c>
    </row>
    <row r="76" spans="1:11" ht="15" customHeight="1">
      <c r="A76" s="57" t="s">
        <v>128</v>
      </c>
      <c r="B76" s="17">
        <v>116</v>
      </c>
      <c r="C76" s="19">
        <f t="shared" si="3"/>
        <v>1066.0297507590722</v>
      </c>
      <c r="D76" s="60">
        <f t="shared" si="1"/>
        <v>43.336376788297706</v>
      </c>
      <c r="E76" s="65">
        <f t="shared" si="2"/>
        <v>132.47675921170227</v>
      </c>
      <c r="F76" s="63">
        <v>4.07</v>
      </c>
      <c r="G76" s="66">
        <f t="shared" si="4"/>
        <v>179.88313599999998</v>
      </c>
      <c r="I76" s="6">
        <v>175.813136</v>
      </c>
      <c r="J76" s="6">
        <v>4.07</v>
      </c>
      <c r="K76" s="6">
        <v>179.88313599999998</v>
      </c>
    </row>
    <row r="77" spans="1:11" ht="15" customHeight="1">
      <c r="A77" s="57" t="s">
        <v>130</v>
      </c>
      <c r="B77" s="17">
        <v>116</v>
      </c>
      <c r="C77" s="19">
        <f t="shared" si="3"/>
        <v>571.0159321825362</v>
      </c>
      <c r="D77" s="60">
        <f t="shared" si="1"/>
        <v>43.336376788297706</v>
      </c>
      <c r="E77" s="65">
        <f aca="true" t="shared" si="5" ref="E77:E95">I77-D77</f>
        <v>70.96081521170228</v>
      </c>
      <c r="F77" s="63">
        <v>4.07</v>
      </c>
      <c r="G77" s="66">
        <f t="shared" si="4"/>
        <v>118.36719199999999</v>
      </c>
      <c r="I77" s="6">
        <v>114.297192</v>
      </c>
      <c r="J77" s="6">
        <v>4.07</v>
      </c>
      <c r="K77" s="6">
        <v>118.367192</v>
      </c>
    </row>
    <row r="78" spans="1:11" ht="15" customHeight="1">
      <c r="A78" s="57" t="s">
        <v>132</v>
      </c>
      <c r="B78" s="17">
        <v>116</v>
      </c>
      <c r="C78" s="19">
        <f t="shared" si="3"/>
        <v>955.0266473173573</v>
      </c>
      <c r="D78" s="60">
        <f t="shared" si="1"/>
        <v>43.336376788297706</v>
      </c>
      <c r="E78" s="65">
        <f t="shared" si="5"/>
        <v>118.68227421170229</v>
      </c>
      <c r="F78" s="63">
        <v>4.07</v>
      </c>
      <c r="G78" s="66">
        <f t="shared" si="4"/>
        <v>166.088651</v>
      </c>
      <c r="I78" s="6">
        <v>162.018651</v>
      </c>
      <c r="J78" s="6">
        <v>4.07</v>
      </c>
      <c r="K78" s="6">
        <v>166.088651</v>
      </c>
    </row>
    <row r="79" spans="1:11" ht="15" customHeight="1">
      <c r="A79" s="57" t="s">
        <v>134</v>
      </c>
      <c r="B79" s="17">
        <v>116</v>
      </c>
      <c r="C79" s="19">
        <f t="shared" si="3"/>
        <v>36.00099996078521</v>
      </c>
      <c r="D79" s="60">
        <f t="shared" si="1"/>
        <v>43.336376788297706</v>
      </c>
      <c r="E79" s="65">
        <f t="shared" si="5"/>
        <v>4.473886211702293</v>
      </c>
      <c r="F79" s="63">
        <v>4.07</v>
      </c>
      <c r="G79" s="66">
        <f t="shared" si="4"/>
        <v>51.880263</v>
      </c>
      <c r="I79" s="6">
        <v>47.810263</v>
      </c>
      <c r="J79" s="6">
        <v>4.07</v>
      </c>
      <c r="K79" s="6">
        <v>51.880263</v>
      </c>
    </row>
    <row r="80" spans="1:11" ht="15" customHeight="1">
      <c r="A80" s="57" t="s">
        <v>136</v>
      </c>
      <c r="B80" s="17">
        <v>116</v>
      </c>
      <c r="C80" s="19">
        <f t="shared" si="3"/>
        <v>1201.0335143409973</v>
      </c>
      <c r="D80" s="60">
        <f t="shared" si="1"/>
        <v>43.336376788297706</v>
      </c>
      <c r="E80" s="65">
        <f t="shared" si="5"/>
        <v>149.2538342117023</v>
      </c>
      <c r="F80" s="63">
        <v>4.07</v>
      </c>
      <c r="G80" s="66">
        <f t="shared" si="4"/>
        <v>196.660211</v>
      </c>
      <c r="I80" s="6">
        <v>192.590211</v>
      </c>
      <c r="J80" s="6">
        <v>4.07</v>
      </c>
      <c r="K80" s="6">
        <v>196.66021100000003</v>
      </c>
    </row>
    <row r="81" spans="1:11" ht="15" customHeight="1">
      <c r="A81" s="57" t="s">
        <v>138</v>
      </c>
      <c r="B81" s="17">
        <v>116</v>
      </c>
      <c r="C81" s="19">
        <f t="shared" si="3"/>
        <v>885.0246964265011</v>
      </c>
      <c r="D81" s="60">
        <f aca="true" t="shared" si="6" ref="D81:D95">B81*77470/62210*30/100</f>
        <v>43.336376788297706</v>
      </c>
      <c r="E81" s="65">
        <f t="shared" si="5"/>
        <v>109.98305021170228</v>
      </c>
      <c r="F81" s="63">
        <v>4.07</v>
      </c>
      <c r="G81" s="66">
        <f t="shared" si="4"/>
        <v>157.38942699999998</v>
      </c>
      <c r="I81" s="6">
        <v>153.319427</v>
      </c>
      <c r="J81" s="6">
        <v>4.07</v>
      </c>
      <c r="K81" s="6">
        <v>157.389427</v>
      </c>
    </row>
    <row r="82" spans="1:11" ht="15" customHeight="1">
      <c r="A82" s="57" t="s">
        <v>140</v>
      </c>
      <c r="B82" s="17">
        <v>116</v>
      </c>
      <c r="C82" s="19">
        <f aca="true" t="shared" si="7" ref="C82:C95">E82*8.046919</f>
        <v>935.0260945182093</v>
      </c>
      <c r="D82" s="60">
        <f t="shared" si="6"/>
        <v>43.336376788297706</v>
      </c>
      <c r="E82" s="65">
        <f t="shared" si="5"/>
        <v>116.1967822117023</v>
      </c>
      <c r="F82" s="63">
        <v>4.07</v>
      </c>
      <c r="G82" s="66">
        <f t="shared" si="4"/>
        <v>163.603159</v>
      </c>
      <c r="I82" s="6">
        <v>159.533159</v>
      </c>
      <c r="J82" s="6">
        <v>4.07</v>
      </c>
      <c r="K82" s="6">
        <v>163.603159</v>
      </c>
    </row>
    <row r="83" spans="1:11" ht="15" customHeight="1">
      <c r="A83" s="57" t="s">
        <v>142</v>
      </c>
      <c r="B83" s="17">
        <v>116</v>
      </c>
      <c r="C83" s="19">
        <f t="shared" si="7"/>
        <v>814.0227146769201</v>
      </c>
      <c r="D83" s="60">
        <f t="shared" si="6"/>
        <v>43.336376788297706</v>
      </c>
      <c r="E83" s="65">
        <f t="shared" si="5"/>
        <v>101.15955121170228</v>
      </c>
      <c r="F83" s="63">
        <v>4.07</v>
      </c>
      <c r="G83" s="66">
        <f t="shared" si="4"/>
        <v>148.56592799999999</v>
      </c>
      <c r="I83" s="6">
        <v>144.495928</v>
      </c>
      <c r="J83" s="6">
        <v>4.07</v>
      </c>
      <c r="K83" s="6">
        <v>148.56592799999999</v>
      </c>
    </row>
    <row r="84" spans="1:11" ht="15" customHeight="1">
      <c r="A84" s="57" t="s">
        <v>144</v>
      </c>
      <c r="B84" s="17">
        <v>116</v>
      </c>
      <c r="C84" s="19">
        <f t="shared" si="7"/>
        <v>758.0211475267001</v>
      </c>
      <c r="D84" s="60">
        <f t="shared" si="6"/>
        <v>43.336376788297706</v>
      </c>
      <c r="E84" s="65">
        <f t="shared" si="5"/>
        <v>94.20017121170227</v>
      </c>
      <c r="F84" s="63">
        <v>4.07</v>
      </c>
      <c r="G84" s="66">
        <f t="shared" si="4"/>
        <v>141.60654799999998</v>
      </c>
      <c r="I84" s="6">
        <v>137.53654799999998</v>
      </c>
      <c r="J84" s="6">
        <v>4.07</v>
      </c>
      <c r="K84" s="6">
        <v>141.606548</v>
      </c>
    </row>
    <row r="85" spans="1:11" ht="15" customHeight="1">
      <c r="A85" s="57" t="s">
        <v>146</v>
      </c>
      <c r="B85" s="17">
        <v>116</v>
      </c>
      <c r="C85" s="19">
        <f t="shared" si="7"/>
        <v>885.0246964265011</v>
      </c>
      <c r="D85" s="60">
        <f t="shared" si="6"/>
        <v>43.336376788297706</v>
      </c>
      <c r="E85" s="65">
        <f t="shared" si="5"/>
        <v>109.98305021170228</v>
      </c>
      <c r="F85" s="63">
        <v>4.07</v>
      </c>
      <c r="G85" s="66">
        <f t="shared" si="4"/>
        <v>157.38942699999998</v>
      </c>
      <c r="I85" s="6">
        <v>153.319427</v>
      </c>
      <c r="J85" s="6">
        <v>4.07</v>
      </c>
      <c r="K85" s="6">
        <v>157.389427</v>
      </c>
    </row>
    <row r="86" spans="1:11" ht="15" customHeight="1">
      <c r="A86" s="57" t="s">
        <v>148</v>
      </c>
      <c r="B86" s="17">
        <v>116</v>
      </c>
      <c r="C86" s="19">
        <f t="shared" si="7"/>
        <v>560.0156329711562</v>
      </c>
      <c r="D86" s="60">
        <f t="shared" si="6"/>
        <v>43.336376788297706</v>
      </c>
      <c r="E86" s="65">
        <f t="shared" si="5"/>
        <v>69.59379521170229</v>
      </c>
      <c r="F86" s="63">
        <v>4.07</v>
      </c>
      <c r="G86" s="66">
        <f t="shared" si="4"/>
        <v>117.00017199999999</v>
      </c>
      <c r="I86" s="6">
        <v>112.930172</v>
      </c>
      <c r="J86" s="6">
        <v>4.07</v>
      </c>
      <c r="K86" s="6">
        <v>117.00017199999999</v>
      </c>
    </row>
    <row r="87" spans="1:11" ht="15" customHeight="1">
      <c r="A87" s="57" t="s">
        <v>150</v>
      </c>
      <c r="B87" s="17">
        <v>116</v>
      </c>
      <c r="C87" s="19">
        <f t="shared" si="7"/>
        <v>1249.034858762174</v>
      </c>
      <c r="D87" s="60">
        <f t="shared" si="6"/>
        <v>43.336376788297706</v>
      </c>
      <c r="E87" s="65">
        <f t="shared" si="5"/>
        <v>155.21901721170227</v>
      </c>
      <c r="F87" s="63">
        <v>4.07</v>
      </c>
      <c r="G87" s="66">
        <f t="shared" si="4"/>
        <v>202.62539399999997</v>
      </c>
      <c r="I87" s="6">
        <v>198.55539399999998</v>
      </c>
      <c r="J87" s="6">
        <v>4.07</v>
      </c>
      <c r="K87" s="6">
        <v>202.62539400000003</v>
      </c>
    </row>
    <row r="88" spans="1:11" ht="15" customHeight="1">
      <c r="A88" s="57" t="s">
        <v>225</v>
      </c>
      <c r="B88" s="17">
        <v>116</v>
      </c>
      <c r="C88" s="19">
        <f t="shared" si="7"/>
        <v>1131.0315554032225</v>
      </c>
      <c r="D88" s="60">
        <f t="shared" si="6"/>
        <v>43.336376788297706</v>
      </c>
      <c r="E88" s="65">
        <f t="shared" si="5"/>
        <v>140.5546092117023</v>
      </c>
      <c r="F88" s="63">
        <v>4.07</v>
      </c>
      <c r="G88" s="66">
        <f t="shared" si="4"/>
        <v>187.96098600000002</v>
      </c>
      <c r="I88" s="6">
        <v>183.89098600000003</v>
      </c>
      <c r="J88" s="6">
        <v>4.07</v>
      </c>
      <c r="K88" s="6">
        <v>187.960986</v>
      </c>
    </row>
    <row r="89" spans="1:11" ht="15" customHeight="1">
      <c r="A89" s="57" t="s">
        <v>227</v>
      </c>
      <c r="B89" s="17">
        <v>116</v>
      </c>
      <c r="C89" s="19">
        <f t="shared" si="7"/>
        <v>960.026793564063</v>
      </c>
      <c r="D89" s="60">
        <f t="shared" si="6"/>
        <v>43.336376788297706</v>
      </c>
      <c r="E89" s="65">
        <f t="shared" si="5"/>
        <v>119.30364821170227</v>
      </c>
      <c r="F89" s="63">
        <v>4.07</v>
      </c>
      <c r="G89" s="66">
        <f t="shared" si="4"/>
        <v>166.71002499999997</v>
      </c>
      <c r="I89" s="6">
        <v>162.64002499999998</v>
      </c>
      <c r="J89" s="6">
        <v>4.07</v>
      </c>
      <c r="K89" s="6">
        <v>166.710025</v>
      </c>
    </row>
    <row r="90" spans="1:11" ht="15" customHeight="1">
      <c r="A90" s="57" t="s">
        <v>229</v>
      </c>
      <c r="B90" s="17">
        <v>116</v>
      </c>
      <c r="C90" s="19">
        <f t="shared" si="7"/>
        <v>1010.0281836088523</v>
      </c>
      <c r="D90" s="60">
        <f t="shared" si="6"/>
        <v>43.336376788297706</v>
      </c>
      <c r="E90" s="65">
        <f t="shared" si="5"/>
        <v>125.51737921170229</v>
      </c>
      <c r="F90" s="63">
        <v>4.07</v>
      </c>
      <c r="G90" s="66">
        <f t="shared" si="4"/>
        <v>172.923756</v>
      </c>
      <c r="I90" s="6">
        <v>168.853756</v>
      </c>
      <c r="J90" s="6">
        <v>4.07</v>
      </c>
      <c r="K90" s="6">
        <v>172.923756</v>
      </c>
    </row>
    <row r="91" spans="1:11" ht="15" customHeight="1">
      <c r="A91" s="57" t="s">
        <v>231</v>
      </c>
      <c r="B91" s="17">
        <v>116</v>
      </c>
      <c r="C91" s="19">
        <f t="shared" si="7"/>
        <v>271.00756777304525</v>
      </c>
      <c r="D91" s="60">
        <f t="shared" si="6"/>
        <v>43.336376788297706</v>
      </c>
      <c r="E91" s="65">
        <f t="shared" si="5"/>
        <v>33.678426211702295</v>
      </c>
      <c r="F91" s="63">
        <v>4.07</v>
      </c>
      <c r="G91" s="66">
        <f t="shared" si="4"/>
        <v>81.084803</v>
      </c>
      <c r="I91" s="6">
        <v>77.014803</v>
      </c>
      <c r="J91" s="6">
        <v>4.07</v>
      </c>
      <c r="K91" s="6">
        <v>81.084803</v>
      </c>
    </row>
    <row r="92" spans="1:11" ht="15" customHeight="1">
      <c r="A92" s="57" t="s">
        <v>233</v>
      </c>
      <c r="B92" s="17">
        <v>253</v>
      </c>
      <c r="C92" s="19">
        <f t="shared" si="7"/>
        <v>2356.06574150014</v>
      </c>
      <c r="D92" s="60">
        <f t="shared" si="6"/>
        <v>94.51813213309757</v>
      </c>
      <c r="E92" s="65">
        <f t="shared" si="5"/>
        <v>292.79103486690246</v>
      </c>
      <c r="F92" s="63">
        <v>4.07</v>
      </c>
      <c r="G92" s="66">
        <f t="shared" si="4"/>
        <v>391.379167</v>
      </c>
      <c r="I92" s="6">
        <v>387.309167</v>
      </c>
      <c r="J92" s="6">
        <v>4.07</v>
      </c>
      <c r="K92" s="6">
        <v>391.37916700000005</v>
      </c>
    </row>
    <row r="93" spans="1:11" ht="15" customHeight="1">
      <c r="A93" s="57" t="s">
        <v>235</v>
      </c>
      <c r="B93" s="17">
        <v>253</v>
      </c>
      <c r="C93" s="19">
        <f t="shared" si="7"/>
        <v>2628.073338428359</v>
      </c>
      <c r="D93" s="60">
        <f t="shared" si="6"/>
        <v>94.51813213309757</v>
      </c>
      <c r="E93" s="65">
        <f t="shared" si="5"/>
        <v>326.5937358669024</v>
      </c>
      <c r="F93" s="63">
        <v>4.07</v>
      </c>
      <c r="G93" s="66">
        <f t="shared" si="4"/>
        <v>425.18186799999995</v>
      </c>
      <c r="I93" s="6">
        <v>421.111868</v>
      </c>
      <c r="J93" s="6">
        <v>4.07</v>
      </c>
      <c r="K93" s="6">
        <v>425.18186800000007</v>
      </c>
    </row>
    <row r="94" spans="1:11" ht="15" customHeight="1">
      <c r="A94" s="57" t="s">
        <v>237</v>
      </c>
      <c r="B94" s="17">
        <v>255</v>
      </c>
      <c r="C94" s="19">
        <f t="shared" si="7"/>
        <v>3955.538868266703</v>
      </c>
      <c r="D94" s="60">
        <f t="shared" si="6"/>
        <v>95.26531104324063</v>
      </c>
      <c r="E94" s="65">
        <f t="shared" si="5"/>
        <v>491.5594239567594</v>
      </c>
      <c r="F94" s="63">
        <v>4.07</v>
      </c>
      <c r="G94" s="66">
        <f t="shared" si="4"/>
        <v>590.8947350000001</v>
      </c>
      <c r="I94" s="6">
        <v>586.824735</v>
      </c>
      <c r="J94" s="6">
        <v>4.07</v>
      </c>
      <c r="K94" s="6">
        <v>590.894735</v>
      </c>
    </row>
    <row r="95" spans="1:11" ht="15" customHeight="1" thickBot="1">
      <c r="A95" s="77" t="s">
        <v>239</v>
      </c>
      <c r="B95" s="78">
        <v>255</v>
      </c>
      <c r="C95" s="79">
        <f t="shared" si="7"/>
        <v>2369.0506852552376</v>
      </c>
      <c r="D95" s="81">
        <f t="shared" si="6"/>
        <v>95.26531104324063</v>
      </c>
      <c r="E95" s="82">
        <f t="shared" si="5"/>
        <v>294.4046889567594</v>
      </c>
      <c r="F95" s="83">
        <v>4.07</v>
      </c>
      <c r="G95" s="84">
        <f t="shared" si="4"/>
        <v>393.74</v>
      </c>
      <c r="I95" s="29">
        <v>389.67</v>
      </c>
      <c r="J95" s="6">
        <v>4.07</v>
      </c>
      <c r="K95" s="6">
        <v>393.74</v>
      </c>
    </row>
    <row r="96" spans="1:11" ht="16.5" thickBot="1">
      <c r="A96" s="161" t="s">
        <v>644</v>
      </c>
      <c r="B96" s="161"/>
      <c r="C96" s="126">
        <f>SUM(C56:C95)</f>
        <v>39762.522635824076</v>
      </c>
      <c r="D96" s="114">
        <f>SUM(D56:D95)</f>
        <v>1939.6764507313935</v>
      </c>
      <c r="E96" s="114">
        <f>SUM(E56:E95)</f>
        <v>4941.335017268606</v>
      </c>
      <c r="F96" s="114">
        <f>SUM(F56:F95)</f>
        <v>162.79999999999984</v>
      </c>
      <c r="G96" s="130">
        <f>SUM(G56:G95)</f>
        <v>7043.811467999999</v>
      </c>
      <c r="I96" s="14">
        <f>SUM(I56:I95)</f>
        <v>6881.0114680000015</v>
      </c>
      <c r="J96" s="14">
        <f>SUM(J56:J95)</f>
        <v>162.79999999999984</v>
      </c>
      <c r="K96" s="14">
        <f>SUM(K56:K95)</f>
        <v>7043.811467999999</v>
      </c>
    </row>
    <row r="97" spans="1:11" ht="16.5" thickBot="1">
      <c r="A97" s="172" t="s">
        <v>652</v>
      </c>
      <c r="B97" s="172"/>
      <c r="C97" s="127">
        <f>SUM(C44+C96)</f>
        <v>72083.42451852125</v>
      </c>
      <c r="D97" s="124">
        <f>SUM(D44+D96)</f>
        <v>3658.18794406044</v>
      </c>
      <c r="E97" s="124">
        <f>SUM(E44+E96)</f>
        <v>8957.891152939557</v>
      </c>
      <c r="F97" s="124">
        <f>SUM(F44+F96)</f>
        <v>325.5999999999997</v>
      </c>
      <c r="G97" s="129">
        <f>SUM(G44+G96)</f>
        <v>12941.679097</v>
      </c>
      <c r="I97" s="26">
        <f>SUM(I44+I96)</f>
        <v>12616.079096999998</v>
      </c>
      <c r="J97" s="26">
        <f>SUM(J44+J96)</f>
        <v>325.5999999999997</v>
      </c>
      <c r="K97" s="26">
        <f>SUM(K44+K96)</f>
        <v>12941.679097</v>
      </c>
    </row>
    <row r="98" ht="14.25" thickBot="1" thickTop="1"/>
    <row r="99" spans="4:7" ht="15.75" customHeight="1">
      <c r="D99" s="157" t="s">
        <v>663</v>
      </c>
      <c r="E99" s="159" t="s">
        <v>664</v>
      </c>
      <c r="F99" s="148" t="s">
        <v>645</v>
      </c>
      <c r="G99" s="51"/>
    </row>
    <row r="100" spans="4:7" ht="15.75" customHeight="1" thickBot="1">
      <c r="D100" s="158"/>
      <c r="E100" s="160"/>
      <c r="F100" s="149"/>
      <c r="G100" s="51"/>
    </row>
    <row r="101" spans="1:7" ht="15.75">
      <c r="A101" s="150" t="s">
        <v>674</v>
      </c>
      <c r="B101" s="151"/>
      <c r="C101" s="151"/>
      <c r="D101" s="96">
        <f>SUM(G4:G5)</f>
        <v>194.326111</v>
      </c>
      <c r="E101" s="97">
        <v>2</v>
      </c>
      <c r="F101" s="96">
        <f>D101/E101</f>
        <v>97.1630555</v>
      </c>
      <c r="G101" s="9"/>
    </row>
    <row r="102" spans="1:7" ht="15.75">
      <c r="A102" s="152" t="s">
        <v>672</v>
      </c>
      <c r="B102" s="153"/>
      <c r="C102" s="153"/>
      <c r="D102" s="88">
        <f>G97-D103-D101</f>
        <v>10946.157216</v>
      </c>
      <c r="E102" s="89">
        <v>74</v>
      </c>
      <c r="F102" s="88">
        <f>D102/E102</f>
        <v>147.92104345945944</v>
      </c>
      <c r="G102" s="9"/>
    </row>
    <row r="103" spans="1:7" ht="16.5" thickBot="1">
      <c r="A103" s="154" t="s">
        <v>675</v>
      </c>
      <c r="B103" s="155"/>
      <c r="C103" s="155"/>
      <c r="D103" s="98">
        <f>SUM(G92:G95)</f>
        <v>1801.19577</v>
      </c>
      <c r="E103" s="99">
        <v>4</v>
      </c>
      <c r="F103" s="98">
        <f>D103/E103</f>
        <v>450.2989425</v>
      </c>
      <c r="G103" s="9"/>
    </row>
    <row r="104" spans="2:6" ht="16.5" thickBot="1">
      <c r="B104" s="156"/>
      <c r="C104" s="156"/>
      <c r="D104" s="95">
        <f>SUM(D101:D103)</f>
        <v>12941.679097</v>
      </c>
      <c r="E104" s="95">
        <f>SUM(E101:E103)</f>
        <v>80</v>
      </c>
      <c r="F104" s="98">
        <f>D104/E104</f>
        <v>161.7709887125</v>
      </c>
    </row>
  </sheetData>
  <sheetProtection/>
  <mergeCells count="27">
    <mergeCell ref="G54:G55"/>
    <mergeCell ref="A54:A55"/>
    <mergeCell ref="A53:G53"/>
    <mergeCell ref="A1:G1"/>
    <mergeCell ref="A2:A3"/>
    <mergeCell ref="C2:C3"/>
    <mergeCell ref="F2:F3"/>
    <mergeCell ref="G2:G3"/>
    <mergeCell ref="F99:F100"/>
    <mergeCell ref="A102:C102"/>
    <mergeCell ref="A44:B44"/>
    <mergeCell ref="D46:D47"/>
    <mergeCell ref="E46:E47"/>
    <mergeCell ref="F46:F47"/>
    <mergeCell ref="A48:C48"/>
    <mergeCell ref="A49:C49"/>
    <mergeCell ref="C54:C55"/>
    <mergeCell ref="F54:F55"/>
    <mergeCell ref="A103:C103"/>
    <mergeCell ref="B104:C104"/>
    <mergeCell ref="A50:C50"/>
    <mergeCell ref="B51:C51"/>
    <mergeCell ref="D99:D100"/>
    <mergeCell ref="E99:E100"/>
    <mergeCell ref="A96:B96"/>
    <mergeCell ref="A97:B97"/>
    <mergeCell ref="A101:C101"/>
  </mergeCells>
  <printOptions/>
  <pageMargins left="0.83" right="0.09" top="0.2" bottom="0.21" header="0.16" footer="0.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79">
      <selection activeCell="I79" sqref="I1:K16384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182" t="s">
        <v>659</v>
      </c>
      <c r="B1" s="183"/>
      <c r="C1" s="183"/>
      <c r="D1" s="183"/>
      <c r="E1" s="183"/>
      <c r="F1" s="183"/>
      <c r="G1" s="184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667</v>
      </c>
      <c r="G2" s="163" t="s">
        <v>653</v>
      </c>
      <c r="I2" s="22"/>
      <c r="J2" s="23"/>
    </row>
    <row r="3" spans="1:11" s="21" customFormat="1" ht="21.75" customHeight="1" thickBot="1">
      <c r="A3" s="168"/>
      <c r="B3" s="40" t="s">
        <v>639</v>
      </c>
      <c r="C3" s="170"/>
      <c r="D3" s="41" t="s">
        <v>671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" customHeight="1">
      <c r="A4" s="57" t="s">
        <v>7</v>
      </c>
      <c r="B4" s="25">
        <v>96</v>
      </c>
      <c r="C4" s="19">
        <f>E4*8.046919</f>
        <v>582.7632598885665</v>
      </c>
      <c r="D4" s="59">
        <f>B4*77470/62210*30/100</f>
        <v>35.86458768686706</v>
      </c>
      <c r="E4" s="62">
        <f>I4-D4</f>
        <v>72.42066931313295</v>
      </c>
      <c r="F4" s="63">
        <v>4.07</v>
      </c>
      <c r="G4" s="64">
        <f aca="true" t="shared" si="0" ref="G4:G43">D4+E4+F4</f>
        <v>112.355257</v>
      </c>
      <c r="I4" s="6">
        <v>108.285257</v>
      </c>
      <c r="J4" s="6">
        <v>4.07</v>
      </c>
      <c r="K4" s="6">
        <v>112.35525700000001</v>
      </c>
    </row>
    <row r="5" spans="1:11" ht="15" customHeight="1">
      <c r="A5" s="57" t="s">
        <v>10</v>
      </c>
      <c r="B5" s="19">
        <v>96</v>
      </c>
      <c r="C5" s="19">
        <f>E5*8.046919</f>
        <v>1145.7789676385087</v>
      </c>
      <c r="D5" s="60">
        <f aca="true" t="shared" si="1" ref="D5:D80">B5*77470/62210*30/100</f>
        <v>35.86458768686706</v>
      </c>
      <c r="E5" s="65">
        <f aca="true" t="shared" si="2" ref="E5:E76">I5-D5</f>
        <v>142.38728731313296</v>
      </c>
      <c r="F5" s="63">
        <v>4.07</v>
      </c>
      <c r="G5" s="66">
        <f t="shared" si="0"/>
        <v>182.321875</v>
      </c>
      <c r="I5" s="6">
        <v>178.251875</v>
      </c>
      <c r="J5" s="6">
        <v>4.07</v>
      </c>
      <c r="K5" s="6">
        <v>182.32187499999998</v>
      </c>
    </row>
    <row r="6" spans="1:11" ht="15" customHeight="1">
      <c r="A6" s="57" t="s">
        <v>12</v>
      </c>
      <c r="B6" s="17">
        <v>116</v>
      </c>
      <c r="C6" s="19">
        <f aca="true" t="shared" si="3" ref="C6:C81">E6*8.046919</f>
        <v>2208.0616197639615</v>
      </c>
      <c r="D6" s="60">
        <f t="shared" si="1"/>
        <v>43.336376788297706</v>
      </c>
      <c r="E6" s="65">
        <f t="shared" si="2"/>
        <v>274.3983902117023</v>
      </c>
      <c r="F6" s="63">
        <v>4.07</v>
      </c>
      <c r="G6" s="66">
        <f t="shared" si="0"/>
        <v>321.80476699999997</v>
      </c>
      <c r="I6" s="6">
        <v>317.734767</v>
      </c>
      <c r="J6" s="6">
        <v>4.07</v>
      </c>
      <c r="K6" s="6">
        <v>321.80476699999997</v>
      </c>
    </row>
    <row r="7" spans="1:11" ht="15" customHeight="1">
      <c r="A7" s="57" t="s">
        <v>14</v>
      </c>
      <c r="B7" s="17">
        <v>116</v>
      </c>
      <c r="C7" s="19">
        <f t="shared" si="3"/>
        <v>693.0193348356312</v>
      </c>
      <c r="D7" s="60">
        <f t="shared" si="1"/>
        <v>43.336376788297706</v>
      </c>
      <c r="E7" s="65">
        <f t="shared" si="2"/>
        <v>86.12232021170229</v>
      </c>
      <c r="F7" s="63">
        <v>4.07</v>
      </c>
      <c r="G7" s="66">
        <f t="shared" si="0"/>
        <v>133.528697</v>
      </c>
      <c r="I7" s="6">
        <v>129.458697</v>
      </c>
      <c r="J7" s="6">
        <v>4.07</v>
      </c>
      <c r="K7" s="6">
        <v>133.528697</v>
      </c>
    </row>
    <row r="8" spans="1:11" ht="15" customHeight="1">
      <c r="A8" s="57" t="s">
        <v>16</v>
      </c>
      <c r="B8" s="17">
        <v>116</v>
      </c>
      <c r="C8" s="19">
        <f t="shared" si="3"/>
        <v>863.0240899568222</v>
      </c>
      <c r="D8" s="60">
        <f t="shared" si="1"/>
        <v>43.336376788297706</v>
      </c>
      <c r="E8" s="65">
        <f t="shared" si="2"/>
        <v>107.24900921170229</v>
      </c>
      <c r="F8" s="63">
        <v>4.07</v>
      </c>
      <c r="G8" s="66">
        <f t="shared" si="0"/>
        <v>154.655386</v>
      </c>
      <c r="I8" s="6">
        <v>150.585386</v>
      </c>
      <c r="J8" s="6">
        <v>4.07</v>
      </c>
      <c r="K8" s="6">
        <v>154.655386</v>
      </c>
    </row>
    <row r="9" spans="1:11" ht="15" customHeight="1">
      <c r="A9" s="57" t="s">
        <v>18</v>
      </c>
      <c r="B9" s="17">
        <v>116</v>
      </c>
      <c r="C9" s="19">
        <f t="shared" si="3"/>
        <v>846.8586343777222</v>
      </c>
      <c r="D9" s="60">
        <f t="shared" si="1"/>
        <v>43.336376788297706</v>
      </c>
      <c r="E9" s="65">
        <f t="shared" si="2"/>
        <v>105.24010921170228</v>
      </c>
      <c r="F9" s="63">
        <v>4.07</v>
      </c>
      <c r="G9" s="66">
        <f t="shared" si="0"/>
        <v>152.64648599999998</v>
      </c>
      <c r="I9" s="6">
        <v>148.576486</v>
      </c>
      <c r="J9" s="6">
        <v>4.07</v>
      </c>
      <c r="K9" s="6">
        <v>152.64648599999998</v>
      </c>
    </row>
    <row r="10" spans="1:11" ht="15" customHeight="1">
      <c r="A10" s="57" t="s">
        <v>20</v>
      </c>
      <c r="B10" s="17">
        <v>116</v>
      </c>
      <c r="C10" s="19">
        <f t="shared" si="3"/>
        <v>584.6473164055084</v>
      </c>
      <c r="D10" s="60">
        <f t="shared" si="1"/>
        <v>43.336376788297706</v>
      </c>
      <c r="E10" s="65">
        <f t="shared" si="2"/>
        <v>72.6548032117023</v>
      </c>
      <c r="F10" s="63">
        <v>4.07</v>
      </c>
      <c r="G10" s="66">
        <f t="shared" si="0"/>
        <v>120.06118000000001</v>
      </c>
      <c r="I10" s="6">
        <v>115.99118</v>
      </c>
      <c r="J10" s="6">
        <v>4.07</v>
      </c>
      <c r="K10" s="6">
        <v>120.06118000000001</v>
      </c>
    </row>
    <row r="11" spans="1:11" ht="15" customHeight="1">
      <c r="A11" s="57" t="s">
        <v>22</v>
      </c>
      <c r="B11" s="17">
        <v>116</v>
      </c>
      <c r="C11" s="19">
        <f t="shared" si="3"/>
        <v>1016.0283526673642</v>
      </c>
      <c r="D11" s="60">
        <f t="shared" si="1"/>
        <v>43.336376788297706</v>
      </c>
      <c r="E11" s="65">
        <f t="shared" si="2"/>
        <v>126.26302721170228</v>
      </c>
      <c r="F11" s="63">
        <v>4.07</v>
      </c>
      <c r="G11" s="66">
        <f t="shared" si="0"/>
        <v>173.669404</v>
      </c>
      <c r="I11" s="6">
        <v>169.599404</v>
      </c>
      <c r="J11" s="6">
        <v>4.07</v>
      </c>
      <c r="K11" s="6">
        <v>173.669404</v>
      </c>
    </row>
    <row r="12" spans="1:11" ht="15" customHeight="1">
      <c r="A12" s="57" t="s">
        <v>24</v>
      </c>
      <c r="B12" s="17">
        <v>116</v>
      </c>
      <c r="C12" s="19">
        <f t="shared" si="3"/>
        <v>813.9957092167562</v>
      </c>
      <c r="D12" s="60">
        <f t="shared" si="1"/>
        <v>43.336376788297706</v>
      </c>
      <c r="E12" s="65">
        <f t="shared" si="2"/>
        <v>101.15619521170228</v>
      </c>
      <c r="F12" s="63">
        <v>4.07</v>
      </c>
      <c r="G12" s="66">
        <f t="shared" si="0"/>
        <v>148.562572</v>
      </c>
      <c r="I12" s="6">
        <v>144.492572</v>
      </c>
      <c r="J12" s="6">
        <v>4.07</v>
      </c>
      <c r="K12" s="6">
        <v>148.562572</v>
      </c>
    </row>
    <row r="13" spans="1:11" ht="15" customHeight="1">
      <c r="A13" s="57" t="s">
        <v>26</v>
      </c>
      <c r="B13" s="17">
        <v>116</v>
      </c>
      <c r="C13" s="19">
        <f t="shared" si="3"/>
        <v>863.0240819099033</v>
      </c>
      <c r="D13" s="60">
        <f t="shared" si="1"/>
        <v>43.336376788297706</v>
      </c>
      <c r="E13" s="65">
        <f t="shared" si="2"/>
        <v>107.24900821170229</v>
      </c>
      <c r="F13" s="63">
        <v>4.07</v>
      </c>
      <c r="G13" s="66">
        <f t="shared" si="0"/>
        <v>154.655385</v>
      </c>
      <c r="I13" s="6">
        <v>150.585385</v>
      </c>
      <c r="J13" s="6">
        <v>4.07</v>
      </c>
      <c r="K13" s="6">
        <v>154.655385</v>
      </c>
    </row>
    <row r="14" spans="1:11" ht="15" customHeight="1">
      <c r="A14" s="57" t="s">
        <v>28</v>
      </c>
      <c r="B14" s="17">
        <v>116</v>
      </c>
      <c r="C14" s="19">
        <f t="shared" si="3"/>
        <v>137.00382700292622</v>
      </c>
      <c r="D14" s="60">
        <f t="shared" si="1"/>
        <v>43.336376788297706</v>
      </c>
      <c r="E14" s="65">
        <f t="shared" si="2"/>
        <v>17.02562521170229</v>
      </c>
      <c r="F14" s="63">
        <v>4.07</v>
      </c>
      <c r="G14" s="66">
        <f t="shared" si="0"/>
        <v>64.432002</v>
      </c>
      <c r="I14" s="6">
        <v>60.362002</v>
      </c>
      <c r="J14" s="6">
        <v>4.07</v>
      </c>
      <c r="K14" s="6">
        <v>64.432002</v>
      </c>
    </row>
    <row r="15" spans="1:11" ht="15" customHeight="1">
      <c r="A15" s="57" t="s">
        <v>30</v>
      </c>
      <c r="B15" s="17">
        <v>116</v>
      </c>
      <c r="C15" s="19">
        <f t="shared" si="3"/>
        <v>515.0143730792353</v>
      </c>
      <c r="D15" s="60">
        <f t="shared" si="1"/>
        <v>43.336376788297706</v>
      </c>
      <c r="E15" s="65">
        <f t="shared" si="2"/>
        <v>64.0014362117023</v>
      </c>
      <c r="F15" s="63">
        <v>4.07</v>
      </c>
      <c r="G15" s="66">
        <f t="shared" si="0"/>
        <v>111.407813</v>
      </c>
      <c r="I15" s="6">
        <v>107.33781300000001</v>
      </c>
      <c r="J15" s="6">
        <v>4.07</v>
      </c>
      <c r="K15" s="6">
        <v>111.407813</v>
      </c>
    </row>
    <row r="16" spans="1:11" ht="15" customHeight="1">
      <c r="A16" s="57" t="s">
        <v>32</v>
      </c>
      <c r="B16" s="17">
        <v>116</v>
      </c>
      <c r="C16" s="19">
        <f t="shared" si="3"/>
        <v>918.7726297860062</v>
      </c>
      <c r="D16" s="60">
        <f t="shared" si="1"/>
        <v>43.336376788297706</v>
      </c>
      <c r="E16" s="65">
        <f t="shared" si="2"/>
        <v>114.17694521170228</v>
      </c>
      <c r="F16" s="63">
        <v>4.07</v>
      </c>
      <c r="G16" s="66">
        <f t="shared" si="0"/>
        <v>161.58332199999998</v>
      </c>
      <c r="I16" s="6">
        <v>157.513322</v>
      </c>
      <c r="J16" s="6">
        <v>4.07</v>
      </c>
      <c r="K16" s="6">
        <v>161.583322</v>
      </c>
    </row>
    <row r="17" spans="1:11" ht="15" customHeight="1">
      <c r="A17" s="57" t="s">
        <v>34</v>
      </c>
      <c r="B17" s="17">
        <v>116</v>
      </c>
      <c r="C17" s="19">
        <f t="shared" si="3"/>
        <v>572.9889884398222</v>
      </c>
      <c r="D17" s="60">
        <f t="shared" si="1"/>
        <v>43.336376788297706</v>
      </c>
      <c r="E17" s="65">
        <f t="shared" si="2"/>
        <v>71.20600921170228</v>
      </c>
      <c r="F17" s="63">
        <v>4.07</v>
      </c>
      <c r="G17" s="66">
        <f t="shared" si="0"/>
        <v>118.61238599999999</v>
      </c>
      <c r="I17" s="6">
        <v>114.542386</v>
      </c>
      <c r="J17" s="6">
        <v>4.07</v>
      </c>
      <c r="K17" s="6">
        <v>118.61238600000001</v>
      </c>
    </row>
    <row r="18" spans="1:11" ht="15" customHeight="1">
      <c r="A18" s="57" t="s">
        <v>36</v>
      </c>
      <c r="B18" s="17">
        <v>116</v>
      </c>
      <c r="C18" s="19">
        <f t="shared" si="3"/>
        <v>798.0222692188341</v>
      </c>
      <c r="D18" s="60">
        <f t="shared" si="1"/>
        <v>43.336376788297706</v>
      </c>
      <c r="E18" s="65">
        <f t="shared" si="2"/>
        <v>99.17115721170228</v>
      </c>
      <c r="F18" s="63">
        <v>4.07</v>
      </c>
      <c r="G18" s="66">
        <f t="shared" si="0"/>
        <v>146.57753399999999</v>
      </c>
      <c r="I18" s="6">
        <v>142.507534</v>
      </c>
      <c r="J18" s="6">
        <v>4.07</v>
      </c>
      <c r="K18" s="6">
        <v>146.577534</v>
      </c>
    </row>
    <row r="19" spans="1:11" ht="15" customHeight="1">
      <c r="A19" s="57" t="s">
        <v>38</v>
      </c>
      <c r="B19" s="17">
        <v>116</v>
      </c>
      <c r="C19" s="19">
        <f t="shared" si="3"/>
        <v>757.0211247148942</v>
      </c>
      <c r="D19" s="60">
        <f t="shared" si="1"/>
        <v>43.336376788297706</v>
      </c>
      <c r="E19" s="65">
        <f t="shared" si="2"/>
        <v>94.07589721170228</v>
      </c>
      <c r="F19" s="63">
        <v>4.07</v>
      </c>
      <c r="G19" s="66">
        <f t="shared" si="0"/>
        <v>141.482274</v>
      </c>
      <c r="I19" s="6">
        <v>137.412274</v>
      </c>
      <c r="J19" s="6">
        <v>4.07</v>
      </c>
      <c r="K19" s="6">
        <v>141.482274</v>
      </c>
    </row>
    <row r="20" spans="1:11" ht="15" customHeight="1">
      <c r="A20" s="57" t="s">
        <v>40</v>
      </c>
      <c r="B20" s="17">
        <v>116</v>
      </c>
      <c r="C20" s="19">
        <f t="shared" si="3"/>
        <v>752.9940119136683</v>
      </c>
      <c r="D20" s="60">
        <f t="shared" si="1"/>
        <v>43.336376788297706</v>
      </c>
      <c r="E20" s="65">
        <f t="shared" si="2"/>
        <v>93.5754432117023</v>
      </c>
      <c r="F20" s="63">
        <v>4.07</v>
      </c>
      <c r="G20" s="66">
        <f t="shared" si="0"/>
        <v>140.98182</v>
      </c>
      <c r="I20" s="6">
        <v>136.91182</v>
      </c>
      <c r="J20" s="6">
        <v>4.07</v>
      </c>
      <c r="K20" s="6">
        <v>140.98182</v>
      </c>
    </row>
    <row r="21" spans="1:11" ht="15" customHeight="1">
      <c r="A21" s="57" t="s">
        <v>42</v>
      </c>
      <c r="B21" s="17">
        <v>116</v>
      </c>
      <c r="C21" s="19">
        <f t="shared" si="3"/>
        <v>1093.965523275581</v>
      </c>
      <c r="D21" s="60">
        <f t="shared" si="1"/>
        <v>43.336376788297706</v>
      </c>
      <c r="E21" s="65">
        <f t="shared" si="2"/>
        <v>135.94837021170227</v>
      </c>
      <c r="F21" s="63">
        <v>4.07</v>
      </c>
      <c r="G21" s="66">
        <f t="shared" si="0"/>
        <v>183.35474699999997</v>
      </c>
      <c r="I21" s="6">
        <v>179.28474699999998</v>
      </c>
      <c r="J21" s="6">
        <v>4.07</v>
      </c>
      <c r="K21" s="6">
        <v>183.354747</v>
      </c>
    </row>
    <row r="22" spans="1:11" ht="15" customHeight="1">
      <c r="A22" s="57" t="s">
        <v>44</v>
      </c>
      <c r="B22" s="17">
        <v>116</v>
      </c>
      <c r="C22" s="19">
        <f t="shared" si="3"/>
        <v>735.0205101982963</v>
      </c>
      <c r="D22" s="60">
        <f t="shared" si="1"/>
        <v>43.336376788297706</v>
      </c>
      <c r="E22" s="65">
        <f t="shared" si="2"/>
        <v>91.3418552117023</v>
      </c>
      <c r="F22" s="63">
        <v>4.07</v>
      </c>
      <c r="G22" s="66">
        <f t="shared" si="0"/>
        <v>138.748232</v>
      </c>
      <c r="I22" s="6">
        <v>134.678232</v>
      </c>
      <c r="J22" s="6">
        <v>4.07</v>
      </c>
      <c r="K22" s="6">
        <v>138.748232</v>
      </c>
    </row>
    <row r="23" spans="1:11" ht="15" customHeight="1">
      <c r="A23" s="57" t="s">
        <v>46</v>
      </c>
      <c r="B23" s="17">
        <v>116</v>
      </c>
      <c r="C23" s="19">
        <f t="shared" si="3"/>
        <v>745.0207865978701</v>
      </c>
      <c r="D23" s="60">
        <f t="shared" si="1"/>
        <v>43.336376788297706</v>
      </c>
      <c r="E23" s="65">
        <f t="shared" si="2"/>
        <v>92.58460121170228</v>
      </c>
      <c r="F23" s="63">
        <v>4.07</v>
      </c>
      <c r="G23" s="66">
        <f t="shared" si="0"/>
        <v>139.99097799999998</v>
      </c>
      <c r="I23" s="6">
        <v>135.920978</v>
      </c>
      <c r="J23" s="6">
        <v>4.07</v>
      </c>
      <c r="K23" s="6">
        <v>139.99097799999998</v>
      </c>
    </row>
    <row r="24" spans="1:11" ht="15" customHeight="1">
      <c r="A24" s="57" t="s">
        <v>48</v>
      </c>
      <c r="B24" s="17">
        <v>116</v>
      </c>
      <c r="C24" s="19">
        <f t="shared" si="3"/>
        <v>906.9983054829353</v>
      </c>
      <c r="D24" s="60">
        <f t="shared" si="1"/>
        <v>43.336376788297706</v>
      </c>
      <c r="E24" s="65">
        <f t="shared" si="2"/>
        <v>112.7137362117023</v>
      </c>
      <c r="F24" s="63">
        <v>4.07</v>
      </c>
      <c r="G24" s="66">
        <f t="shared" si="0"/>
        <v>160.120113</v>
      </c>
      <c r="I24" s="6">
        <v>156.050113</v>
      </c>
      <c r="J24" s="6">
        <v>4.07</v>
      </c>
      <c r="K24" s="6">
        <v>160.120113</v>
      </c>
    </row>
    <row r="25" spans="1:11" ht="15" customHeight="1">
      <c r="A25" s="57" t="s">
        <v>50</v>
      </c>
      <c r="B25" s="17">
        <v>116</v>
      </c>
      <c r="C25" s="19">
        <f t="shared" si="3"/>
        <v>746.9938428551561</v>
      </c>
      <c r="D25" s="60">
        <f t="shared" si="1"/>
        <v>43.336376788297706</v>
      </c>
      <c r="E25" s="65">
        <f t="shared" si="2"/>
        <v>92.82979521170228</v>
      </c>
      <c r="F25" s="63">
        <v>4.07</v>
      </c>
      <c r="G25" s="66">
        <f t="shared" si="0"/>
        <v>140.23617199999998</v>
      </c>
      <c r="I25" s="6">
        <v>136.166172</v>
      </c>
      <c r="J25" s="6">
        <v>4.07</v>
      </c>
      <c r="K25" s="6">
        <v>140.236172</v>
      </c>
    </row>
    <row r="26" spans="1:11" ht="15" customHeight="1">
      <c r="A26" s="57" t="s">
        <v>52</v>
      </c>
      <c r="B26" s="17">
        <v>116</v>
      </c>
      <c r="C26" s="19">
        <f t="shared" si="3"/>
        <v>911.0254182841612</v>
      </c>
      <c r="D26" s="60">
        <f t="shared" si="1"/>
        <v>43.336376788297706</v>
      </c>
      <c r="E26" s="65">
        <f t="shared" si="2"/>
        <v>113.21419021170229</v>
      </c>
      <c r="F26" s="63">
        <v>4.07</v>
      </c>
      <c r="G26" s="66">
        <f t="shared" si="0"/>
        <v>160.620567</v>
      </c>
      <c r="I26" s="6">
        <v>156.550567</v>
      </c>
      <c r="J26" s="6">
        <v>4.07</v>
      </c>
      <c r="K26" s="6">
        <v>160.620567</v>
      </c>
    </row>
    <row r="27" spans="1:11" ht="15" customHeight="1">
      <c r="A27" s="57" t="s">
        <v>54</v>
      </c>
      <c r="B27" s="17">
        <v>116</v>
      </c>
      <c r="C27" s="19">
        <f t="shared" si="3"/>
        <v>822.0229374059633</v>
      </c>
      <c r="D27" s="60">
        <f t="shared" si="1"/>
        <v>43.336376788297706</v>
      </c>
      <c r="E27" s="65">
        <f t="shared" si="2"/>
        <v>102.1537482117023</v>
      </c>
      <c r="F27" s="63">
        <v>4.07</v>
      </c>
      <c r="G27" s="66">
        <f t="shared" si="0"/>
        <v>149.560125</v>
      </c>
      <c r="I27" s="6">
        <v>145.490125</v>
      </c>
      <c r="J27" s="6">
        <v>4.07</v>
      </c>
      <c r="K27" s="6">
        <v>149.560125</v>
      </c>
    </row>
    <row r="28" spans="1:11" ht="15" customHeight="1">
      <c r="A28" s="57" t="s">
        <v>56</v>
      </c>
      <c r="B28" s="17">
        <v>116</v>
      </c>
      <c r="C28" s="19">
        <f t="shared" si="3"/>
        <v>88.97548516850418</v>
      </c>
      <c r="D28" s="60">
        <f t="shared" si="1"/>
        <v>43.336376788297706</v>
      </c>
      <c r="E28" s="65">
        <f t="shared" si="2"/>
        <v>11.057087211702289</v>
      </c>
      <c r="F28" s="63">
        <v>4.07</v>
      </c>
      <c r="G28" s="66">
        <f t="shared" si="0"/>
        <v>58.463463999999995</v>
      </c>
      <c r="I28" s="6">
        <v>54.393463999999994</v>
      </c>
      <c r="J28" s="6">
        <v>4.07</v>
      </c>
      <c r="K28" s="6">
        <v>58.463463999999995</v>
      </c>
    </row>
    <row r="29" spans="1:11" ht="15" customHeight="1">
      <c r="A29" s="57" t="s">
        <v>58</v>
      </c>
      <c r="B29" s="17">
        <v>116</v>
      </c>
      <c r="C29" s="19">
        <f t="shared" si="3"/>
        <v>865.9971690259143</v>
      </c>
      <c r="D29" s="60">
        <f t="shared" si="1"/>
        <v>43.336376788297706</v>
      </c>
      <c r="E29" s="65">
        <f t="shared" si="2"/>
        <v>107.6184772117023</v>
      </c>
      <c r="F29" s="63">
        <v>4.07</v>
      </c>
      <c r="G29" s="66">
        <f t="shared" si="0"/>
        <v>155.024854</v>
      </c>
      <c r="I29" s="6">
        <v>150.954854</v>
      </c>
      <c r="J29" s="6">
        <v>4.07</v>
      </c>
      <c r="K29" s="6">
        <v>155.024854</v>
      </c>
    </row>
    <row r="30" spans="1:11" ht="15" customHeight="1">
      <c r="A30" s="57" t="s">
        <v>60</v>
      </c>
      <c r="B30" s="17">
        <v>116</v>
      </c>
      <c r="C30" s="19">
        <f t="shared" si="3"/>
        <v>567.0158167945552</v>
      </c>
      <c r="D30" s="60">
        <f t="shared" si="1"/>
        <v>43.336376788297706</v>
      </c>
      <c r="E30" s="65">
        <f t="shared" si="2"/>
        <v>70.46371621170229</v>
      </c>
      <c r="F30" s="63">
        <v>4.07</v>
      </c>
      <c r="G30" s="66">
        <f t="shared" si="0"/>
        <v>117.870093</v>
      </c>
      <c r="I30" s="6">
        <v>113.800093</v>
      </c>
      <c r="J30" s="6">
        <v>4.07</v>
      </c>
      <c r="K30" s="6">
        <v>117.870093</v>
      </c>
    </row>
    <row r="31" spans="1:11" ht="15" customHeight="1">
      <c r="A31" s="57" t="s">
        <v>62</v>
      </c>
      <c r="B31" s="17">
        <v>116</v>
      </c>
      <c r="C31" s="19">
        <f t="shared" si="3"/>
        <v>739.0206255862772</v>
      </c>
      <c r="D31" s="60">
        <f t="shared" si="1"/>
        <v>43.336376788297706</v>
      </c>
      <c r="E31" s="65">
        <f t="shared" si="2"/>
        <v>91.83895421170229</v>
      </c>
      <c r="F31" s="63">
        <v>4.07</v>
      </c>
      <c r="G31" s="66">
        <f t="shared" si="0"/>
        <v>139.245331</v>
      </c>
      <c r="I31" s="6">
        <v>135.175331</v>
      </c>
      <c r="J31" s="6">
        <v>4.07</v>
      </c>
      <c r="K31" s="6">
        <v>139.245331</v>
      </c>
    </row>
    <row r="32" spans="1:11" ht="15" customHeight="1">
      <c r="A32" s="57" t="s">
        <v>64</v>
      </c>
      <c r="B32" s="17">
        <v>116</v>
      </c>
      <c r="C32" s="19">
        <f t="shared" si="3"/>
        <v>1335.0102576978716</v>
      </c>
      <c r="D32" s="60">
        <f t="shared" si="1"/>
        <v>43.336376788297706</v>
      </c>
      <c r="E32" s="65">
        <f t="shared" si="2"/>
        <v>165.9032802117023</v>
      </c>
      <c r="F32" s="63">
        <v>4.07</v>
      </c>
      <c r="G32" s="66">
        <f t="shared" si="0"/>
        <v>213.30965700000002</v>
      </c>
      <c r="I32" s="6">
        <v>209.23965700000002</v>
      </c>
      <c r="J32" s="6">
        <v>4.07</v>
      </c>
      <c r="K32" s="6">
        <v>213.309657</v>
      </c>
    </row>
    <row r="33" spans="1:11" ht="15" customHeight="1">
      <c r="A33" s="57" t="s">
        <v>66</v>
      </c>
      <c r="B33" s="17">
        <v>116</v>
      </c>
      <c r="C33" s="19">
        <f t="shared" si="3"/>
        <v>688.2192028075892</v>
      </c>
      <c r="D33" s="60">
        <f t="shared" si="1"/>
        <v>43.336376788297706</v>
      </c>
      <c r="E33" s="65">
        <f t="shared" si="2"/>
        <v>85.52580221170228</v>
      </c>
      <c r="F33" s="63">
        <v>4.07</v>
      </c>
      <c r="G33" s="66">
        <f t="shared" si="0"/>
        <v>132.932179</v>
      </c>
      <c r="I33" s="6">
        <v>128.862179</v>
      </c>
      <c r="J33" s="6">
        <v>4.07</v>
      </c>
      <c r="K33" s="6">
        <v>132.932179</v>
      </c>
    </row>
    <row r="34" spans="1:11" ht="15" customHeight="1">
      <c r="A34" s="57" t="s">
        <v>68</v>
      </c>
      <c r="B34" s="17">
        <v>116</v>
      </c>
      <c r="C34" s="19">
        <f t="shared" si="3"/>
        <v>1539.0429467720912</v>
      </c>
      <c r="D34" s="60">
        <f t="shared" si="1"/>
        <v>43.336376788297706</v>
      </c>
      <c r="E34" s="65">
        <f t="shared" si="2"/>
        <v>191.25866021170228</v>
      </c>
      <c r="F34" s="63">
        <v>4.07</v>
      </c>
      <c r="G34" s="66">
        <f t="shared" si="0"/>
        <v>238.66503699999998</v>
      </c>
      <c r="I34" s="6">
        <v>234.595037</v>
      </c>
      <c r="J34" s="6">
        <v>4.07</v>
      </c>
      <c r="K34" s="6">
        <v>238.66503699999998</v>
      </c>
    </row>
    <row r="35" spans="1:11" ht="15" customHeight="1">
      <c r="A35" s="57" t="s">
        <v>70</v>
      </c>
      <c r="B35" s="17">
        <v>116</v>
      </c>
      <c r="C35" s="19">
        <f t="shared" si="3"/>
        <v>516.0143958910412</v>
      </c>
      <c r="D35" s="60">
        <f t="shared" si="1"/>
        <v>43.336376788297706</v>
      </c>
      <c r="E35" s="65">
        <f t="shared" si="2"/>
        <v>64.12571021170228</v>
      </c>
      <c r="F35" s="63">
        <v>4.07</v>
      </c>
      <c r="G35" s="66">
        <f t="shared" si="0"/>
        <v>111.53208699999999</v>
      </c>
      <c r="I35" s="6">
        <v>107.462087</v>
      </c>
      <c r="J35" s="6">
        <v>4.07</v>
      </c>
      <c r="K35" s="6">
        <v>111.53208700000002</v>
      </c>
    </row>
    <row r="36" spans="1:11" ht="15" customHeight="1">
      <c r="A36" s="57" t="s">
        <v>72</v>
      </c>
      <c r="B36" s="17">
        <v>116</v>
      </c>
      <c r="C36" s="19">
        <f t="shared" si="3"/>
        <v>1220.0070469150942</v>
      </c>
      <c r="D36" s="60">
        <f t="shared" si="1"/>
        <v>43.336376788297706</v>
      </c>
      <c r="E36" s="65">
        <f t="shared" si="2"/>
        <v>151.61169721170228</v>
      </c>
      <c r="F36" s="63">
        <v>4.07</v>
      </c>
      <c r="G36" s="66">
        <f t="shared" si="0"/>
        <v>199.01807399999998</v>
      </c>
      <c r="I36" s="6">
        <v>194.948074</v>
      </c>
      <c r="J36" s="6">
        <v>4.07</v>
      </c>
      <c r="K36" s="6">
        <v>199.018074</v>
      </c>
    </row>
    <row r="37" spans="1:11" ht="15" customHeight="1">
      <c r="A37" s="57" t="s">
        <v>74</v>
      </c>
      <c r="B37" s="17">
        <v>116</v>
      </c>
      <c r="C37" s="19">
        <f t="shared" si="3"/>
        <v>1369.0112022845744</v>
      </c>
      <c r="D37" s="60">
        <f t="shared" si="1"/>
        <v>43.336376788297706</v>
      </c>
      <c r="E37" s="65">
        <f t="shared" si="2"/>
        <v>170.1286172117023</v>
      </c>
      <c r="F37" s="63">
        <v>4.07</v>
      </c>
      <c r="G37" s="66">
        <f t="shared" si="0"/>
        <v>217.534994</v>
      </c>
      <c r="I37" s="6">
        <v>213.46499400000002</v>
      </c>
      <c r="J37" s="6">
        <v>4.07</v>
      </c>
      <c r="K37" s="6">
        <v>217.53499399999998</v>
      </c>
    </row>
    <row r="38" spans="1:11" ht="15" customHeight="1">
      <c r="A38" s="57" t="s">
        <v>76</v>
      </c>
      <c r="B38" s="17">
        <v>116</v>
      </c>
      <c r="C38" s="19">
        <f t="shared" si="3"/>
        <v>607.0169384866894</v>
      </c>
      <c r="D38" s="60">
        <f t="shared" si="1"/>
        <v>43.336376788297706</v>
      </c>
      <c r="E38" s="65">
        <f t="shared" si="2"/>
        <v>75.4347022117023</v>
      </c>
      <c r="F38" s="63">
        <v>4.07</v>
      </c>
      <c r="G38" s="66">
        <f t="shared" si="0"/>
        <v>122.84107900000001</v>
      </c>
      <c r="I38" s="6">
        <v>118.77107900000001</v>
      </c>
      <c r="J38" s="6">
        <v>4.07</v>
      </c>
      <c r="K38" s="6">
        <v>122.84107900000001</v>
      </c>
    </row>
    <row r="39" spans="1:11" ht="15" customHeight="1">
      <c r="A39" s="57" t="s">
        <v>78</v>
      </c>
      <c r="B39" s="17">
        <v>116</v>
      </c>
      <c r="C39" s="19">
        <f t="shared" si="3"/>
        <v>287.00800518421227</v>
      </c>
      <c r="D39" s="60">
        <f t="shared" si="1"/>
        <v>43.336376788297706</v>
      </c>
      <c r="E39" s="65">
        <f t="shared" si="2"/>
        <v>35.6668192117023</v>
      </c>
      <c r="F39" s="63">
        <v>4.07</v>
      </c>
      <c r="G39" s="66">
        <f t="shared" si="0"/>
        <v>83.073196</v>
      </c>
      <c r="I39" s="6">
        <v>79.003196</v>
      </c>
      <c r="J39" s="6">
        <v>4.07</v>
      </c>
      <c r="K39" s="6">
        <v>83.073196</v>
      </c>
    </row>
    <row r="40" spans="1:11" ht="15" customHeight="1">
      <c r="A40" s="57" t="s">
        <v>80</v>
      </c>
      <c r="B40" s="17">
        <v>116</v>
      </c>
      <c r="C40" s="19">
        <f t="shared" si="3"/>
        <v>314.8437866852272</v>
      </c>
      <c r="D40" s="60">
        <f t="shared" si="1"/>
        <v>43.336376788297706</v>
      </c>
      <c r="E40" s="65">
        <f t="shared" si="2"/>
        <v>39.12600421170229</v>
      </c>
      <c r="F40" s="63">
        <v>4.07</v>
      </c>
      <c r="G40" s="66">
        <f t="shared" si="0"/>
        <v>86.53238099999999</v>
      </c>
      <c r="I40" s="6">
        <v>82.462381</v>
      </c>
      <c r="J40" s="6">
        <v>4.07</v>
      </c>
      <c r="K40" s="6">
        <v>86.532381</v>
      </c>
    </row>
    <row r="41" spans="1:11" ht="15" customHeight="1">
      <c r="A41" s="57" t="s">
        <v>82</v>
      </c>
      <c r="B41" s="17">
        <v>116</v>
      </c>
      <c r="C41" s="19">
        <f t="shared" si="3"/>
        <v>1409.0123239767086</v>
      </c>
      <c r="D41" s="60">
        <f t="shared" si="1"/>
        <v>43.336376788297706</v>
      </c>
      <c r="E41" s="65">
        <f t="shared" si="2"/>
        <v>175.09960321170232</v>
      </c>
      <c r="F41" s="63">
        <v>4.07</v>
      </c>
      <c r="G41" s="66">
        <f t="shared" si="0"/>
        <v>222.50598000000002</v>
      </c>
      <c r="I41" s="6">
        <v>218.43598000000003</v>
      </c>
      <c r="J41" s="6">
        <v>4.07</v>
      </c>
      <c r="K41" s="6">
        <v>222.50598</v>
      </c>
    </row>
    <row r="42" spans="1:11" ht="15" customHeight="1">
      <c r="A42" s="57" t="s">
        <v>84</v>
      </c>
      <c r="B42" s="17">
        <v>116</v>
      </c>
      <c r="C42" s="19">
        <f t="shared" si="3"/>
        <v>862.0240590980972</v>
      </c>
      <c r="D42" s="60">
        <f t="shared" si="1"/>
        <v>43.336376788297706</v>
      </c>
      <c r="E42" s="65">
        <f t="shared" si="2"/>
        <v>107.12473421170228</v>
      </c>
      <c r="F42" s="63">
        <v>4.07</v>
      </c>
      <c r="G42" s="66">
        <f t="shared" si="0"/>
        <v>154.53111099999998</v>
      </c>
      <c r="I42" s="6">
        <v>150.461111</v>
      </c>
      <c r="J42" s="6">
        <v>4.07</v>
      </c>
      <c r="K42" s="6">
        <v>154.531111</v>
      </c>
    </row>
    <row r="43" spans="1:11" ht="15" customHeight="1" thickBot="1">
      <c r="A43" s="77" t="s">
        <v>86</v>
      </c>
      <c r="B43" s="78">
        <v>116</v>
      </c>
      <c r="C43" s="79">
        <f t="shared" si="3"/>
        <v>1142.0318626615212</v>
      </c>
      <c r="D43" s="81">
        <f t="shared" si="1"/>
        <v>43.336376788297706</v>
      </c>
      <c r="E43" s="82">
        <f t="shared" si="2"/>
        <v>141.92163021170228</v>
      </c>
      <c r="F43" s="83">
        <v>4.07</v>
      </c>
      <c r="G43" s="84">
        <f t="shared" si="0"/>
        <v>189.32800699999999</v>
      </c>
      <c r="I43" s="6">
        <v>185.258007</v>
      </c>
      <c r="J43" s="6">
        <v>4.07</v>
      </c>
      <c r="K43" s="6">
        <v>189.328007</v>
      </c>
    </row>
    <row r="44" spans="1:11" ht="16.5" thickBot="1">
      <c r="A44" s="172" t="s">
        <v>644</v>
      </c>
      <c r="B44" s="172"/>
      <c r="C44" s="120">
        <f>SUM(C4:C43)</f>
        <v>33580.31703995206</v>
      </c>
      <c r="D44" s="121">
        <f>SUM(D4:D43)</f>
        <v>1718.5114933290463</v>
      </c>
      <c r="E44" s="121">
        <f>SUM(E4:E43)</f>
        <v>4173.065124670953</v>
      </c>
      <c r="F44" s="121">
        <f>SUM(F4:F43)</f>
        <v>162.79999999999984</v>
      </c>
      <c r="G44" s="122">
        <f>SUM(G4:G43)</f>
        <v>6054.376617999998</v>
      </c>
      <c r="I44" s="14">
        <f>SUM(I4:I43)</f>
        <v>5891.576618</v>
      </c>
      <c r="J44" s="14">
        <f>SUM(J4:J43)</f>
        <v>162.79999999999984</v>
      </c>
      <c r="K44" s="14">
        <f>SUM(K4:K43)</f>
        <v>6054.376617999998</v>
      </c>
    </row>
    <row r="45" spans="1:11" ht="16.5" thickBot="1">
      <c r="A45" s="110"/>
      <c r="B45" s="111"/>
      <c r="C45" s="112"/>
      <c r="D45" s="113"/>
      <c r="E45" s="113"/>
      <c r="F45" s="113"/>
      <c r="G45" s="113"/>
      <c r="I45" s="36"/>
      <c r="J45" s="36"/>
      <c r="K45" s="36"/>
    </row>
    <row r="46" spans="4:7" ht="15.75" customHeight="1">
      <c r="D46" s="157" t="s">
        <v>663</v>
      </c>
      <c r="E46" s="159" t="s">
        <v>664</v>
      </c>
      <c r="F46" s="148" t="s">
        <v>645</v>
      </c>
      <c r="G46" s="51"/>
    </row>
    <row r="47" spans="4:7" ht="15.75" customHeight="1" thickBot="1">
      <c r="D47" s="158"/>
      <c r="E47" s="160"/>
      <c r="F47" s="149"/>
      <c r="G47" s="51"/>
    </row>
    <row r="48" spans="1:7" ht="15.75">
      <c r="A48" s="150" t="s">
        <v>674</v>
      </c>
      <c r="B48" s="151"/>
      <c r="C48" s="151"/>
      <c r="D48" s="96">
        <f>SUM(G4:G5)</f>
        <v>294.67713200000003</v>
      </c>
      <c r="E48" s="97">
        <v>2</v>
      </c>
      <c r="F48" s="96">
        <f>D48/E48</f>
        <v>147.33856600000001</v>
      </c>
      <c r="G48" s="9"/>
    </row>
    <row r="49" spans="1:7" ht="15.75">
      <c r="A49" s="152" t="s">
        <v>672</v>
      </c>
      <c r="B49" s="153"/>
      <c r="C49" s="153"/>
      <c r="D49" s="88">
        <f>G97-D103-D101</f>
        <v>10802.146032999997</v>
      </c>
      <c r="E49" s="89">
        <v>74</v>
      </c>
      <c r="F49" s="88">
        <f>D49/E49</f>
        <v>145.97494639189185</v>
      </c>
      <c r="G49" s="9"/>
    </row>
    <row r="50" spans="1:7" ht="16.5" thickBot="1">
      <c r="A50" s="154" t="s">
        <v>675</v>
      </c>
      <c r="B50" s="155"/>
      <c r="C50" s="155"/>
      <c r="D50" s="98">
        <f>SUM(G92:G95)</f>
        <v>1576.697117</v>
      </c>
      <c r="E50" s="99">
        <v>4</v>
      </c>
      <c r="F50" s="98">
        <f>D50/E50</f>
        <v>394.17427925</v>
      </c>
      <c r="G50" s="9"/>
    </row>
    <row r="51" spans="2:6" ht="16.5" thickBot="1">
      <c r="B51" s="156"/>
      <c r="C51" s="156"/>
      <c r="D51" s="95">
        <f>SUM(D48:D50)</f>
        <v>12673.520281999998</v>
      </c>
      <c r="E51" s="95">
        <f>SUM(E48:E50)</f>
        <v>80</v>
      </c>
      <c r="F51" s="98">
        <f>D51/E51</f>
        <v>158.41900352499997</v>
      </c>
    </row>
    <row r="52" spans="2:6" ht="16.5" thickBot="1">
      <c r="B52" s="43"/>
      <c r="C52" s="43"/>
      <c r="D52" s="119"/>
      <c r="E52" s="119"/>
      <c r="F52" s="119"/>
    </row>
    <row r="53" spans="1:10" ht="42.75" customHeight="1" thickBot="1">
      <c r="A53" s="182" t="s">
        <v>659</v>
      </c>
      <c r="B53" s="183"/>
      <c r="C53" s="183"/>
      <c r="D53" s="183"/>
      <c r="E53" s="183"/>
      <c r="F53" s="183"/>
      <c r="G53" s="184"/>
      <c r="J53" s="1"/>
    </row>
    <row r="54" spans="1:10" s="21" customFormat="1" ht="24" customHeight="1" thickBot="1">
      <c r="A54" s="168" t="s">
        <v>654</v>
      </c>
      <c r="B54" s="37" t="s">
        <v>638</v>
      </c>
      <c r="C54" s="169" t="s">
        <v>635</v>
      </c>
      <c r="D54" s="38" t="s">
        <v>636</v>
      </c>
      <c r="E54" s="39" t="s">
        <v>637</v>
      </c>
      <c r="F54" s="163" t="s">
        <v>667</v>
      </c>
      <c r="G54" s="163" t="s">
        <v>653</v>
      </c>
      <c r="I54" s="22"/>
      <c r="J54" s="23"/>
    </row>
    <row r="55" spans="1:11" s="21" customFormat="1" ht="21.75" customHeight="1" thickBot="1">
      <c r="A55" s="168"/>
      <c r="B55" s="40" t="s">
        <v>639</v>
      </c>
      <c r="C55" s="170"/>
      <c r="D55" s="41" t="s">
        <v>671</v>
      </c>
      <c r="E55" s="42" t="s">
        <v>669</v>
      </c>
      <c r="F55" s="164"/>
      <c r="G55" s="171"/>
      <c r="I55" s="12" t="s">
        <v>4</v>
      </c>
      <c r="J55" s="12" t="s">
        <v>5</v>
      </c>
      <c r="K55" s="12" t="s">
        <v>6</v>
      </c>
    </row>
    <row r="56" spans="1:11" ht="15" customHeight="1">
      <c r="A56" s="57" t="s">
        <v>88</v>
      </c>
      <c r="B56" s="17">
        <v>116</v>
      </c>
      <c r="C56" s="19">
        <f t="shared" si="3"/>
        <v>475.84828017173123</v>
      </c>
      <c r="D56" s="60">
        <f t="shared" si="1"/>
        <v>43.336376788297706</v>
      </c>
      <c r="E56" s="62">
        <f>I56-D56</f>
        <v>59.13422021170229</v>
      </c>
      <c r="F56" s="63">
        <v>4.07</v>
      </c>
      <c r="G56" s="66">
        <f aca="true" t="shared" si="4" ref="G56:G95">D56+E56+F56</f>
        <v>106.54059699999999</v>
      </c>
      <c r="I56" s="6">
        <v>102.470597</v>
      </c>
      <c r="J56" s="6">
        <v>4.07</v>
      </c>
      <c r="K56" s="6">
        <v>106.540597</v>
      </c>
    </row>
    <row r="57" spans="1:11" ht="15" customHeight="1">
      <c r="A57" s="57" t="s">
        <v>90</v>
      </c>
      <c r="B57" s="17">
        <v>116</v>
      </c>
      <c r="C57" s="19">
        <f t="shared" si="3"/>
        <v>817.9958326516561</v>
      </c>
      <c r="D57" s="60">
        <f t="shared" si="1"/>
        <v>43.336376788297706</v>
      </c>
      <c r="E57" s="65">
        <f t="shared" si="2"/>
        <v>101.65329521170227</v>
      </c>
      <c r="F57" s="63">
        <v>4.07</v>
      </c>
      <c r="G57" s="66">
        <f t="shared" si="4"/>
        <v>149.05967199999998</v>
      </c>
      <c r="I57" s="6">
        <v>144.98967199999998</v>
      </c>
      <c r="J57" s="6">
        <v>4.07</v>
      </c>
      <c r="K57" s="6">
        <v>149.059672</v>
      </c>
    </row>
    <row r="58" spans="1:11" ht="15" customHeight="1">
      <c r="A58" s="57" t="s">
        <v>92</v>
      </c>
      <c r="B58" s="17">
        <v>116</v>
      </c>
      <c r="C58" s="19">
        <f t="shared" si="3"/>
        <v>1217.033959799083</v>
      </c>
      <c r="D58" s="60">
        <f t="shared" si="1"/>
        <v>43.336376788297706</v>
      </c>
      <c r="E58" s="65">
        <f t="shared" si="2"/>
        <v>151.24222821170227</v>
      </c>
      <c r="F58" s="63">
        <v>4.07</v>
      </c>
      <c r="G58" s="66">
        <f t="shared" si="4"/>
        <v>198.64860499999998</v>
      </c>
      <c r="I58" s="6">
        <v>194.57860499999998</v>
      </c>
      <c r="J58" s="6">
        <v>4.07</v>
      </c>
      <c r="K58" s="6">
        <v>198.648605</v>
      </c>
    </row>
    <row r="59" spans="1:11" ht="15" customHeight="1">
      <c r="A59" s="57" t="s">
        <v>94</v>
      </c>
      <c r="B59" s="17">
        <v>116</v>
      </c>
      <c r="C59" s="19">
        <f t="shared" si="3"/>
        <v>1826.050958299671</v>
      </c>
      <c r="D59" s="60">
        <f t="shared" si="1"/>
        <v>43.336376788297706</v>
      </c>
      <c r="E59" s="65">
        <f t="shared" si="2"/>
        <v>226.92548021170225</v>
      </c>
      <c r="F59" s="63">
        <v>4.07</v>
      </c>
      <c r="G59" s="66">
        <f t="shared" si="4"/>
        <v>274.33185699999996</v>
      </c>
      <c r="I59" s="6">
        <v>270.26185699999996</v>
      </c>
      <c r="J59" s="6">
        <v>4.07</v>
      </c>
      <c r="K59" s="6">
        <v>274.331857</v>
      </c>
    </row>
    <row r="60" spans="1:11" ht="15" customHeight="1">
      <c r="A60" s="57" t="s">
        <v>96</v>
      </c>
      <c r="B60" s="17">
        <v>116</v>
      </c>
      <c r="C60" s="19">
        <f t="shared" si="3"/>
        <v>710.9928365510032</v>
      </c>
      <c r="D60" s="60">
        <f t="shared" si="1"/>
        <v>43.336376788297706</v>
      </c>
      <c r="E60" s="65">
        <f t="shared" si="2"/>
        <v>88.35590821170229</v>
      </c>
      <c r="F60" s="63">
        <v>4.07</v>
      </c>
      <c r="G60" s="66">
        <f t="shared" si="4"/>
        <v>135.762285</v>
      </c>
      <c r="I60" s="6">
        <v>131.692285</v>
      </c>
      <c r="J60" s="6">
        <v>4.07</v>
      </c>
      <c r="K60" s="6">
        <v>135.762285</v>
      </c>
    </row>
    <row r="61" spans="1:11" ht="15" customHeight="1">
      <c r="A61" s="57" t="s">
        <v>98</v>
      </c>
      <c r="B61" s="17">
        <v>116</v>
      </c>
      <c r="C61" s="19">
        <f t="shared" si="3"/>
        <v>1462.7878236424444</v>
      </c>
      <c r="D61" s="60">
        <f t="shared" si="1"/>
        <v>43.336376788297706</v>
      </c>
      <c r="E61" s="65">
        <f t="shared" si="2"/>
        <v>181.7823472117023</v>
      </c>
      <c r="F61" s="63">
        <v>4.07</v>
      </c>
      <c r="G61" s="66">
        <f t="shared" si="4"/>
        <v>229.188724</v>
      </c>
      <c r="I61" s="6">
        <v>225.11872400000001</v>
      </c>
      <c r="J61" s="6">
        <v>4.07</v>
      </c>
      <c r="K61" s="6">
        <v>229.188724</v>
      </c>
    </row>
    <row r="62" spans="1:11" ht="15" customHeight="1">
      <c r="A62" s="57" t="s">
        <v>100</v>
      </c>
      <c r="B62" s="17">
        <v>116</v>
      </c>
      <c r="C62" s="19">
        <f t="shared" si="3"/>
        <v>677.0188974244642</v>
      </c>
      <c r="D62" s="60">
        <f t="shared" si="1"/>
        <v>43.336376788297706</v>
      </c>
      <c r="E62" s="65">
        <f t="shared" si="2"/>
        <v>84.13392721170229</v>
      </c>
      <c r="F62" s="63">
        <v>4.07</v>
      </c>
      <c r="G62" s="66">
        <f t="shared" si="4"/>
        <v>131.540304</v>
      </c>
      <c r="I62" s="6">
        <v>127.470304</v>
      </c>
      <c r="J62" s="6">
        <v>4.07</v>
      </c>
      <c r="K62" s="6">
        <v>131.540304</v>
      </c>
    </row>
    <row r="63" spans="1:11" ht="15" customHeight="1">
      <c r="A63" s="57" t="s">
        <v>102</v>
      </c>
      <c r="B63" s="17">
        <v>116</v>
      </c>
      <c r="C63" s="19">
        <f t="shared" si="3"/>
        <v>369.0102941920921</v>
      </c>
      <c r="D63" s="60">
        <f t="shared" si="1"/>
        <v>43.336376788297706</v>
      </c>
      <c r="E63" s="65">
        <f t="shared" si="2"/>
        <v>45.857339211702275</v>
      </c>
      <c r="F63" s="63">
        <v>4.07</v>
      </c>
      <c r="G63" s="66">
        <f t="shared" si="4"/>
        <v>93.26371599999999</v>
      </c>
      <c r="I63" s="6">
        <v>89.19371599999998</v>
      </c>
      <c r="J63" s="6">
        <v>4.07</v>
      </c>
      <c r="K63" s="6">
        <v>93.263716</v>
      </c>
    </row>
    <row r="64" spans="1:11" ht="15" customHeight="1">
      <c r="A64" s="57" t="s">
        <v>104</v>
      </c>
      <c r="B64" s="17">
        <v>116</v>
      </c>
      <c r="C64" s="19">
        <f t="shared" si="3"/>
        <v>860.9970147322894</v>
      </c>
      <c r="D64" s="60">
        <f t="shared" si="1"/>
        <v>43.336376788297706</v>
      </c>
      <c r="E64" s="65">
        <f t="shared" si="2"/>
        <v>106.9971022117023</v>
      </c>
      <c r="F64" s="63">
        <v>4.07</v>
      </c>
      <c r="G64" s="66">
        <f t="shared" si="4"/>
        <v>154.403479</v>
      </c>
      <c r="I64" s="6">
        <v>150.333479</v>
      </c>
      <c r="J64" s="6">
        <v>4.07</v>
      </c>
      <c r="K64" s="6">
        <v>154.403479</v>
      </c>
    </row>
    <row r="65" spans="1:11" ht="15" customHeight="1">
      <c r="A65" s="57" t="s">
        <v>106</v>
      </c>
      <c r="B65" s="17">
        <v>116</v>
      </c>
      <c r="C65" s="19">
        <f t="shared" si="3"/>
        <v>572.0159710881802</v>
      </c>
      <c r="D65" s="60">
        <f t="shared" si="1"/>
        <v>43.336376788297706</v>
      </c>
      <c r="E65" s="65">
        <f t="shared" si="2"/>
        <v>71.08509121170229</v>
      </c>
      <c r="F65" s="63">
        <v>4.07</v>
      </c>
      <c r="G65" s="66">
        <f t="shared" si="4"/>
        <v>118.491468</v>
      </c>
      <c r="I65" s="6">
        <v>114.421468</v>
      </c>
      <c r="J65" s="6">
        <v>4.07</v>
      </c>
      <c r="K65" s="6">
        <v>118.49146800000001</v>
      </c>
    </row>
    <row r="66" spans="1:11" ht="15" customHeight="1">
      <c r="A66" s="57" t="s">
        <v>108</v>
      </c>
      <c r="B66" s="17">
        <v>116</v>
      </c>
      <c r="C66" s="19">
        <f t="shared" si="3"/>
        <v>723.0201720812722</v>
      </c>
      <c r="D66" s="60">
        <f t="shared" si="1"/>
        <v>43.336376788297706</v>
      </c>
      <c r="E66" s="65">
        <f t="shared" si="2"/>
        <v>89.85055921170229</v>
      </c>
      <c r="F66" s="63">
        <v>4.07</v>
      </c>
      <c r="G66" s="66">
        <f t="shared" si="4"/>
        <v>137.256936</v>
      </c>
      <c r="I66" s="6">
        <v>133.186936</v>
      </c>
      <c r="J66" s="6">
        <v>4.07</v>
      </c>
      <c r="K66" s="6">
        <v>137.256936</v>
      </c>
    </row>
    <row r="67" spans="1:11" ht="15" customHeight="1">
      <c r="A67" s="57" t="s">
        <v>110</v>
      </c>
      <c r="B67" s="17">
        <v>116</v>
      </c>
      <c r="C67" s="19">
        <f t="shared" si="3"/>
        <v>680.0189739068013</v>
      </c>
      <c r="D67" s="60">
        <f t="shared" si="1"/>
        <v>43.336376788297706</v>
      </c>
      <c r="E67" s="65">
        <f t="shared" si="2"/>
        <v>84.5067502117023</v>
      </c>
      <c r="F67" s="63">
        <v>4.07</v>
      </c>
      <c r="G67" s="66">
        <f t="shared" si="4"/>
        <v>131.913127</v>
      </c>
      <c r="I67" s="6">
        <v>127.84312700000001</v>
      </c>
      <c r="J67" s="6">
        <v>4.07</v>
      </c>
      <c r="K67" s="6">
        <v>131.913127</v>
      </c>
    </row>
    <row r="68" spans="1:11" ht="15" customHeight="1">
      <c r="A68" s="57" t="s">
        <v>112</v>
      </c>
      <c r="B68" s="17">
        <v>116</v>
      </c>
      <c r="C68" s="19">
        <f t="shared" si="3"/>
        <v>108.75004024753721</v>
      </c>
      <c r="D68" s="60">
        <f t="shared" si="1"/>
        <v>43.336376788297706</v>
      </c>
      <c r="E68" s="65">
        <f t="shared" si="2"/>
        <v>13.514494211702292</v>
      </c>
      <c r="F68" s="63">
        <v>4.07</v>
      </c>
      <c r="G68" s="66">
        <f t="shared" si="4"/>
        <v>60.920871</v>
      </c>
      <c r="I68" s="6">
        <v>56.850871</v>
      </c>
      <c r="J68" s="6">
        <v>4.07</v>
      </c>
      <c r="K68" s="6">
        <v>60.920871</v>
      </c>
    </row>
    <row r="69" spans="1:11" ht="15" customHeight="1">
      <c r="A69" s="57" t="s">
        <v>114</v>
      </c>
      <c r="B69" s="17">
        <v>116</v>
      </c>
      <c r="C69" s="19">
        <f t="shared" si="3"/>
        <v>759.9941957370673</v>
      </c>
      <c r="D69" s="60">
        <f t="shared" si="1"/>
        <v>43.336376788297706</v>
      </c>
      <c r="E69" s="65">
        <f t="shared" si="2"/>
        <v>94.4453642117023</v>
      </c>
      <c r="F69" s="63">
        <v>4.07</v>
      </c>
      <c r="G69" s="66">
        <f t="shared" si="4"/>
        <v>141.851741</v>
      </c>
      <c r="I69" s="6">
        <v>137.781741</v>
      </c>
      <c r="J69" s="6">
        <v>4.07</v>
      </c>
      <c r="K69" s="6">
        <v>141.851741</v>
      </c>
    </row>
    <row r="70" spans="1:11" ht="15" customHeight="1">
      <c r="A70" s="57" t="s">
        <v>116</v>
      </c>
      <c r="B70" s="17">
        <v>116</v>
      </c>
      <c r="C70" s="19">
        <f t="shared" si="3"/>
        <v>645.0179984613735</v>
      </c>
      <c r="D70" s="60">
        <f t="shared" si="1"/>
        <v>43.336376788297706</v>
      </c>
      <c r="E70" s="65">
        <f t="shared" si="2"/>
        <v>80.15713821170232</v>
      </c>
      <c r="F70" s="63">
        <v>4.07</v>
      </c>
      <c r="G70" s="66">
        <f t="shared" si="4"/>
        <v>127.56351500000002</v>
      </c>
      <c r="I70" s="6">
        <v>123.49351500000002</v>
      </c>
      <c r="J70" s="6">
        <v>4.07</v>
      </c>
      <c r="K70" s="6">
        <v>127.563515</v>
      </c>
    </row>
    <row r="71" spans="1:11" ht="15" customHeight="1">
      <c r="A71" s="57" t="s">
        <v>118</v>
      </c>
      <c r="B71" s="17">
        <v>116</v>
      </c>
      <c r="C71" s="19">
        <f t="shared" si="3"/>
        <v>37.001030819510184</v>
      </c>
      <c r="D71" s="60">
        <f t="shared" si="1"/>
        <v>43.336376788297706</v>
      </c>
      <c r="E71" s="65">
        <f t="shared" si="2"/>
        <v>4.5981612117022905</v>
      </c>
      <c r="F71" s="63">
        <v>4.07</v>
      </c>
      <c r="G71" s="66">
        <f t="shared" si="4"/>
        <v>52.004538</v>
      </c>
      <c r="I71" s="6">
        <v>47.934537999999996</v>
      </c>
      <c r="J71" s="6">
        <v>4.07</v>
      </c>
      <c r="K71" s="6">
        <v>52.004538</v>
      </c>
    </row>
    <row r="72" spans="1:11" ht="15" customHeight="1">
      <c r="A72" s="57" t="s">
        <v>120</v>
      </c>
      <c r="B72" s="17">
        <v>116</v>
      </c>
      <c r="C72" s="19">
        <f t="shared" si="3"/>
        <v>1439.0401505886753</v>
      </c>
      <c r="D72" s="60">
        <f t="shared" si="1"/>
        <v>43.336376788297706</v>
      </c>
      <c r="E72" s="65">
        <f t="shared" si="2"/>
        <v>178.8311962117023</v>
      </c>
      <c r="F72" s="63">
        <v>4.07</v>
      </c>
      <c r="G72" s="66">
        <f t="shared" si="4"/>
        <v>226.237573</v>
      </c>
      <c r="I72" s="6">
        <v>222.167573</v>
      </c>
      <c r="J72" s="6">
        <v>4.07</v>
      </c>
      <c r="K72" s="6">
        <v>226.23757300000003</v>
      </c>
    </row>
    <row r="73" spans="1:11" ht="15" customHeight="1">
      <c r="A73" s="57" t="s">
        <v>122</v>
      </c>
      <c r="B73" s="17">
        <v>116</v>
      </c>
      <c r="C73" s="19">
        <f t="shared" si="3"/>
        <v>1167.4305784149533</v>
      </c>
      <c r="D73" s="60">
        <f t="shared" si="1"/>
        <v>43.336376788297706</v>
      </c>
      <c r="E73" s="65">
        <f t="shared" si="2"/>
        <v>145.07795821170228</v>
      </c>
      <c r="F73" s="63">
        <v>4.07</v>
      </c>
      <c r="G73" s="66">
        <f t="shared" si="4"/>
        <v>192.484335</v>
      </c>
      <c r="I73" s="6">
        <v>188.414335</v>
      </c>
      <c r="J73" s="6">
        <v>4.07</v>
      </c>
      <c r="K73" s="6">
        <v>192.484335</v>
      </c>
    </row>
    <row r="74" spans="1:11" ht="15" customHeight="1">
      <c r="A74" s="57" t="s">
        <v>124</v>
      </c>
      <c r="B74" s="17">
        <v>116</v>
      </c>
      <c r="C74" s="19">
        <f t="shared" si="3"/>
        <v>735.0205101982963</v>
      </c>
      <c r="D74" s="60">
        <f t="shared" si="1"/>
        <v>43.336376788297706</v>
      </c>
      <c r="E74" s="65">
        <f t="shared" si="2"/>
        <v>91.3418552117023</v>
      </c>
      <c r="F74" s="63">
        <v>4.07</v>
      </c>
      <c r="G74" s="66">
        <f t="shared" si="4"/>
        <v>138.748232</v>
      </c>
      <c r="I74" s="6">
        <v>134.678232</v>
      </c>
      <c r="J74" s="6">
        <v>4.07</v>
      </c>
      <c r="K74" s="6">
        <v>138.748232</v>
      </c>
    </row>
    <row r="75" spans="1:11" ht="15" customHeight="1">
      <c r="A75" s="57" t="s">
        <v>126</v>
      </c>
      <c r="B75" s="17">
        <v>116</v>
      </c>
      <c r="C75" s="19">
        <f t="shared" si="3"/>
        <v>418.01166947199425</v>
      </c>
      <c r="D75" s="60">
        <f t="shared" si="1"/>
        <v>43.336376788297706</v>
      </c>
      <c r="E75" s="65">
        <f t="shared" si="2"/>
        <v>51.9467972117023</v>
      </c>
      <c r="F75" s="63">
        <v>4.07</v>
      </c>
      <c r="G75" s="66">
        <f t="shared" si="4"/>
        <v>99.353174</v>
      </c>
      <c r="I75" s="6">
        <v>95.283174</v>
      </c>
      <c r="J75" s="6">
        <v>4.07</v>
      </c>
      <c r="K75" s="6">
        <v>99.353174</v>
      </c>
    </row>
    <row r="76" spans="1:11" ht="15" customHeight="1">
      <c r="A76" s="57" t="s">
        <v>128</v>
      </c>
      <c r="B76" s="17">
        <v>116</v>
      </c>
      <c r="C76" s="19">
        <f t="shared" si="3"/>
        <v>101.97584609733423</v>
      </c>
      <c r="D76" s="60">
        <f t="shared" si="1"/>
        <v>43.336376788297706</v>
      </c>
      <c r="E76" s="65">
        <f t="shared" si="2"/>
        <v>12.672657211702294</v>
      </c>
      <c r="F76" s="63">
        <v>4.07</v>
      </c>
      <c r="G76" s="66">
        <f t="shared" si="4"/>
        <v>60.079034</v>
      </c>
      <c r="I76" s="6">
        <v>56.009034</v>
      </c>
      <c r="J76" s="6">
        <v>4.07</v>
      </c>
      <c r="K76" s="6">
        <v>60.079034</v>
      </c>
    </row>
    <row r="77" spans="1:11" ht="15" customHeight="1">
      <c r="A77" s="57" t="s">
        <v>130</v>
      </c>
      <c r="B77" s="17">
        <v>116</v>
      </c>
      <c r="C77" s="19">
        <f t="shared" si="3"/>
        <v>861.0240282393723</v>
      </c>
      <c r="D77" s="60">
        <f t="shared" si="1"/>
        <v>43.336376788297706</v>
      </c>
      <c r="E77" s="65">
        <f aca="true" t="shared" si="5" ref="E77:E95">I77-D77</f>
        <v>107.00045921170229</v>
      </c>
      <c r="F77" s="63">
        <v>4.07</v>
      </c>
      <c r="G77" s="66">
        <f t="shared" si="4"/>
        <v>154.406836</v>
      </c>
      <c r="I77" s="6">
        <v>150.336836</v>
      </c>
      <c r="J77" s="6">
        <v>4.07</v>
      </c>
      <c r="K77" s="6">
        <v>154.406836</v>
      </c>
    </row>
    <row r="78" spans="1:11" ht="15" customHeight="1">
      <c r="A78" s="57" t="s">
        <v>132</v>
      </c>
      <c r="B78" s="17">
        <v>116</v>
      </c>
      <c r="C78" s="19">
        <f t="shared" si="3"/>
        <v>748.0208711271263</v>
      </c>
      <c r="D78" s="60">
        <f t="shared" si="1"/>
        <v>43.336376788297706</v>
      </c>
      <c r="E78" s="65">
        <f t="shared" si="5"/>
        <v>92.95742521170229</v>
      </c>
      <c r="F78" s="63">
        <v>4.07</v>
      </c>
      <c r="G78" s="66">
        <f t="shared" si="4"/>
        <v>140.363802</v>
      </c>
      <c r="I78" s="6">
        <v>136.293802</v>
      </c>
      <c r="J78" s="6">
        <v>4.07</v>
      </c>
      <c r="K78" s="6">
        <v>140.363802</v>
      </c>
    </row>
    <row r="79" spans="1:11" ht="15" customHeight="1">
      <c r="A79" s="57" t="s">
        <v>134</v>
      </c>
      <c r="B79" s="17">
        <v>116</v>
      </c>
      <c r="C79" s="19">
        <f t="shared" si="3"/>
        <v>709.0197883406362</v>
      </c>
      <c r="D79" s="60">
        <f t="shared" si="1"/>
        <v>43.336376788297706</v>
      </c>
      <c r="E79" s="65">
        <f t="shared" si="5"/>
        <v>88.11071521170228</v>
      </c>
      <c r="F79" s="63">
        <v>4.07</v>
      </c>
      <c r="G79" s="66">
        <f t="shared" si="4"/>
        <v>135.517092</v>
      </c>
      <c r="I79" s="6">
        <v>131.447092</v>
      </c>
      <c r="J79" s="6">
        <v>4.07</v>
      </c>
      <c r="K79" s="6">
        <v>135.517092</v>
      </c>
    </row>
    <row r="80" spans="1:11" ht="15" customHeight="1">
      <c r="A80" s="57" t="s">
        <v>136</v>
      </c>
      <c r="B80" s="17">
        <v>116</v>
      </c>
      <c r="C80" s="19">
        <f t="shared" si="3"/>
        <v>970.7740895951645</v>
      </c>
      <c r="D80" s="60">
        <f t="shared" si="1"/>
        <v>43.336376788297706</v>
      </c>
      <c r="E80" s="65">
        <f t="shared" si="5"/>
        <v>120.63922721170232</v>
      </c>
      <c r="F80" s="63">
        <v>4.07</v>
      </c>
      <c r="G80" s="66">
        <f t="shared" si="4"/>
        <v>168.04560400000003</v>
      </c>
      <c r="I80" s="6">
        <v>163.97560400000003</v>
      </c>
      <c r="J80" s="6">
        <v>4.07</v>
      </c>
      <c r="K80" s="6">
        <v>168.045604</v>
      </c>
    </row>
    <row r="81" spans="1:11" ht="15" customHeight="1">
      <c r="A81" s="57" t="s">
        <v>138</v>
      </c>
      <c r="B81" s="17">
        <v>116</v>
      </c>
      <c r="C81" s="19">
        <f t="shared" si="3"/>
        <v>394.7580128694732</v>
      </c>
      <c r="D81" s="60">
        <f aca="true" t="shared" si="6" ref="D81:D95">B81*77470/62210*30/100</f>
        <v>43.336376788297706</v>
      </c>
      <c r="E81" s="65">
        <f t="shared" si="5"/>
        <v>49.057038211702285</v>
      </c>
      <c r="F81" s="63">
        <v>4.07</v>
      </c>
      <c r="G81" s="66">
        <f t="shared" si="4"/>
        <v>96.463415</v>
      </c>
      <c r="I81" s="6">
        <v>92.39341499999999</v>
      </c>
      <c r="J81" s="6">
        <v>4.07</v>
      </c>
      <c r="K81" s="6">
        <v>96.46341500000001</v>
      </c>
    </row>
    <row r="82" spans="1:11" ht="15" customHeight="1">
      <c r="A82" s="57" t="s">
        <v>140</v>
      </c>
      <c r="B82" s="17">
        <v>116</v>
      </c>
      <c r="C82" s="19">
        <f aca="true" t="shared" si="7" ref="C82:C95">E82*8.046919</f>
        <v>640.0178683085052</v>
      </c>
      <c r="D82" s="60">
        <f t="shared" si="6"/>
        <v>43.336376788297706</v>
      </c>
      <c r="E82" s="65">
        <f t="shared" si="5"/>
        <v>79.53576621170228</v>
      </c>
      <c r="F82" s="63">
        <v>4.07</v>
      </c>
      <c r="G82" s="66">
        <f t="shared" si="4"/>
        <v>126.94214299999999</v>
      </c>
      <c r="I82" s="6">
        <v>122.872143</v>
      </c>
      <c r="J82" s="6">
        <v>4.07</v>
      </c>
      <c r="K82" s="6">
        <v>126.942143</v>
      </c>
    </row>
    <row r="83" spans="1:11" ht="15" customHeight="1">
      <c r="A83" s="57" t="s">
        <v>142</v>
      </c>
      <c r="B83" s="17">
        <v>116</v>
      </c>
      <c r="C83" s="19">
        <f t="shared" si="7"/>
        <v>1078.0300727822582</v>
      </c>
      <c r="D83" s="60">
        <f t="shared" si="6"/>
        <v>43.336376788297706</v>
      </c>
      <c r="E83" s="65">
        <f t="shared" si="5"/>
        <v>133.96805321170228</v>
      </c>
      <c r="F83" s="63">
        <v>4.07</v>
      </c>
      <c r="G83" s="66">
        <f t="shared" si="4"/>
        <v>181.37443</v>
      </c>
      <c r="I83" s="6">
        <v>177.30443</v>
      </c>
      <c r="J83" s="6">
        <v>4.07</v>
      </c>
      <c r="K83" s="6">
        <v>181.37443</v>
      </c>
    </row>
    <row r="84" spans="1:11" ht="15" customHeight="1">
      <c r="A84" s="57" t="s">
        <v>144</v>
      </c>
      <c r="B84" s="17">
        <v>116</v>
      </c>
      <c r="C84" s="19">
        <f t="shared" si="7"/>
        <v>870.7713014586672</v>
      </c>
      <c r="D84" s="60">
        <f t="shared" si="6"/>
        <v>43.336376788297706</v>
      </c>
      <c r="E84" s="65">
        <f t="shared" si="5"/>
        <v>108.21176421170227</v>
      </c>
      <c r="F84" s="63">
        <v>4.07</v>
      </c>
      <c r="G84" s="66">
        <f t="shared" si="4"/>
        <v>155.61814099999998</v>
      </c>
      <c r="I84" s="6">
        <v>151.548141</v>
      </c>
      <c r="J84" s="6">
        <v>4.07</v>
      </c>
      <c r="K84" s="6">
        <v>155.61814099999998</v>
      </c>
    </row>
    <row r="85" spans="1:11" ht="15" customHeight="1">
      <c r="A85" s="57" t="s">
        <v>146</v>
      </c>
      <c r="B85" s="17">
        <v>116</v>
      </c>
      <c r="C85" s="19">
        <f t="shared" si="7"/>
        <v>96.74970213051321</v>
      </c>
      <c r="D85" s="60">
        <f t="shared" si="6"/>
        <v>43.336376788297706</v>
      </c>
      <c r="E85" s="65">
        <f t="shared" si="5"/>
        <v>12.023198211702294</v>
      </c>
      <c r="F85" s="63">
        <v>4.07</v>
      </c>
      <c r="G85" s="66">
        <f t="shared" si="4"/>
        <v>59.429575</v>
      </c>
      <c r="I85" s="6">
        <v>55.359575</v>
      </c>
      <c r="J85" s="6">
        <v>4.07</v>
      </c>
      <c r="K85" s="6">
        <v>59.42957500000001</v>
      </c>
    </row>
    <row r="86" spans="1:11" ht="15" customHeight="1">
      <c r="A86" s="57" t="s">
        <v>148</v>
      </c>
      <c r="B86" s="17">
        <v>116</v>
      </c>
      <c r="C86" s="19">
        <f t="shared" si="7"/>
        <v>926.0258409304414</v>
      </c>
      <c r="D86" s="60">
        <f t="shared" si="6"/>
        <v>43.336376788297706</v>
      </c>
      <c r="E86" s="65">
        <f t="shared" si="5"/>
        <v>115.0783102117023</v>
      </c>
      <c r="F86" s="63">
        <v>4.07</v>
      </c>
      <c r="G86" s="66">
        <f t="shared" si="4"/>
        <v>162.484687</v>
      </c>
      <c r="I86" s="6">
        <v>158.41468700000001</v>
      </c>
      <c r="J86" s="6">
        <v>4.07</v>
      </c>
      <c r="K86" s="6">
        <v>162.484687</v>
      </c>
    </row>
    <row r="87" spans="1:11" ht="15" customHeight="1">
      <c r="A87" s="57" t="s">
        <v>150</v>
      </c>
      <c r="B87" s="17">
        <v>116</v>
      </c>
      <c r="C87" s="19">
        <f t="shared" si="7"/>
        <v>204.00568531760723</v>
      </c>
      <c r="D87" s="60">
        <f t="shared" si="6"/>
        <v>43.336376788297706</v>
      </c>
      <c r="E87" s="65">
        <f t="shared" si="5"/>
        <v>25.352024211702293</v>
      </c>
      <c r="F87" s="63">
        <v>4.07</v>
      </c>
      <c r="G87" s="66">
        <f t="shared" si="4"/>
        <v>72.75840099999999</v>
      </c>
      <c r="I87" s="6">
        <v>68.688401</v>
      </c>
      <c r="J87" s="6">
        <v>4.07</v>
      </c>
      <c r="K87" s="6">
        <v>72.75840099999999</v>
      </c>
    </row>
    <row r="88" spans="1:11" ht="15" customHeight="1">
      <c r="A88" s="57" t="s">
        <v>225</v>
      </c>
      <c r="B88" s="17">
        <v>116</v>
      </c>
      <c r="C88" s="19">
        <f t="shared" si="7"/>
        <v>774.9946264302662</v>
      </c>
      <c r="D88" s="60">
        <f t="shared" si="6"/>
        <v>43.336376788297706</v>
      </c>
      <c r="E88" s="65">
        <f t="shared" si="5"/>
        <v>96.30948521170228</v>
      </c>
      <c r="F88" s="63">
        <v>4.07</v>
      </c>
      <c r="G88" s="66">
        <f t="shared" si="4"/>
        <v>143.715862</v>
      </c>
      <c r="I88" s="6">
        <v>139.645862</v>
      </c>
      <c r="J88" s="6">
        <v>4.07</v>
      </c>
      <c r="K88" s="6">
        <v>143.71586200000002</v>
      </c>
    </row>
    <row r="89" spans="1:11" ht="15" customHeight="1">
      <c r="A89" s="57" t="s">
        <v>227</v>
      </c>
      <c r="B89" s="17">
        <v>116</v>
      </c>
      <c r="C89" s="19">
        <f t="shared" si="7"/>
        <v>1148.7790593984791</v>
      </c>
      <c r="D89" s="60">
        <f t="shared" si="6"/>
        <v>43.336376788297706</v>
      </c>
      <c r="E89" s="65">
        <f t="shared" si="5"/>
        <v>142.76011221170228</v>
      </c>
      <c r="F89" s="63">
        <v>4.07</v>
      </c>
      <c r="G89" s="66">
        <f t="shared" si="4"/>
        <v>190.16648899999998</v>
      </c>
      <c r="I89" s="6">
        <v>186.096489</v>
      </c>
      <c r="J89" s="6">
        <v>4.07</v>
      </c>
      <c r="K89" s="6">
        <v>190.166489</v>
      </c>
    </row>
    <row r="90" spans="1:11" ht="15" customHeight="1">
      <c r="A90" s="57" t="s">
        <v>229</v>
      </c>
      <c r="B90" s="17">
        <v>116</v>
      </c>
      <c r="C90" s="19">
        <f t="shared" si="7"/>
        <v>399.01113948465223</v>
      </c>
      <c r="D90" s="60">
        <f t="shared" si="6"/>
        <v>43.336376788297706</v>
      </c>
      <c r="E90" s="65">
        <f t="shared" si="5"/>
        <v>49.58557921170229</v>
      </c>
      <c r="F90" s="63">
        <v>4.07</v>
      </c>
      <c r="G90" s="66">
        <f t="shared" si="4"/>
        <v>96.99195599999999</v>
      </c>
      <c r="I90" s="6">
        <v>92.921956</v>
      </c>
      <c r="J90" s="6">
        <v>4.07</v>
      </c>
      <c r="K90" s="6">
        <v>96.99195600000002</v>
      </c>
    </row>
    <row r="91" spans="1:11" ht="15" customHeight="1">
      <c r="A91" s="57" t="s">
        <v>231</v>
      </c>
      <c r="B91" s="17">
        <v>116</v>
      </c>
      <c r="C91" s="19">
        <f t="shared" si="7"/>
        <v>1216.0339369872772</v>
      </c>
      <c r="D91" s="60">
        <f t="shared" si="6"/>
        <v>43.336376788297706</v>
      </c>
      <c r="E91" s="65">
        <f t="shared" si="5"/>
        <v>151.11795421170228</v>
      </c>
      <c r="F91" s="63">
        <v>4.07</v>
      </c>
      <c r="G91" s="66">
        <f t="shared" si="4"/>
        <v>198.524331</v>
      </c>
      <c r="I91" s="6">
        <v>194.454331</v>
      </c>
      <c r="J91" s="6">
        <v>4.07</v>
      </c>
      <c r="K91" s="6">
        <v>198.524331</v>
      </c>
    </row>
    <row r="92" spans="1:11" ht="15" customHeight="1">
      <c r="A92" s="57" t="s">
        <v>233</v>
      </c>
      <c r="B92" s="17">
        <v>253</v>
      </c>
      <c r="C92" s="19">
        <f t="shared" si="7"/>
        <v>2409.067232168023</v>
      </c>
      <c r="D92" s="60">
        <f t="shared" si="6"/>
        <v>94.51813213309757</v>
      </c>
      <c r="E92" s="65">
        <f t="shared" si="5"/>
        <v>299.37759186690243</v>
      </c>
      <c r="F92" s="63">
        <v>4.07</v>
      </c>
      <c r="G92" s="66">
        <f t="shared" si="4"/>
        <v>397.96572399999997</v>
      </c>
      <c r="I92" s="6">
        <v>393.895724</v>
      </c>
      <c r="J92" s="6">
        <v>4.07</v>
      </c>
      <c r="K92" s="6">
        <v>397.9657240000001</v>
      </c>
    </row>
    <row r="93" spans="1:11" ht="15" customHeight="1">
      <c r="A93" s="57" t="s">
        <v>235</v>
      </c>
      <c r="B93" s="17">
        <v>253</v>
      </c>
      <c r="C93" s="19">
        <f t="shared" si="7"/>
        <v>3091.027258031696</v>
      </c>
      <c r="D93" s="60">
        <f t="shared" si="6"/>
        <v>94.51813213309757</v>
      </c>
      <c r="E93" s="65">
        <f t="shared" si="5"/>
        <v>384.12555886690245</v>
      </c>
      <c r="F93" s="63">
        <v>4.07</v>
      </c>
      <c r="G93" s="66">
        <f t="shared" si="4"/>
        <v>482.713691</v>
      </c>
      <c r="I93" s="6">
        <v>478.643691</v>
      </c>
      <c r="J93" s="6">
        <v>4.07</v>
      </c>
      <c r="K93" s="6">
        <v>482.713691</v>
      </c>
    </row>
    <row r="94" spans="1:11" ht="15" customHeight="1">
      <c r="A94" s="57" t="s">
        <v>237</v>
      </c>
      <c r="B94" s="17">
        <v>255</v>
      </c>
      <c r="C94" s="19">
        <f t="shared" si="7"/>
        <v>2206.0615559950065</v>
      </c>
      <c r="D94" s="60">
        <f t="shared" si="6"/>
        <v>95.26531104324063</v>
      </c>
      <c r="E94" s="65">
        <f t="shared" si="5"/>
        <v>274.14983995675937</v>
      </c>
      <c r="F94" s="63">
        <v>4.07</v>
      </c>
      <c r="G94" s="66">
        <f t="shared" si="4"/>
        <v>373.485151</v>
      </c>
      <c r="I94" s="6">
        <v>369.415151</v>
      </c>
      <c r="J94" s="6">
        <v>4.07</v>
      </c>
      <c r="K94" s="6">
        <v>373.485151</v>
      </c>
    </row>
    <row r="95" spans="1:11" ht="15" customHeight="1" thickBot="1">
      <c r="A95" s="77" t="s">
        <v>239</v>
      </c>
      <c r="B95" s="78">
        <v>255</v>
      </c>
      <c r="C95" s="79">
        <f t="shared" si="7"/>
        <v>1796.0501109556067</v>
      </c>
      <c r="D95" s="81">
        <f t="shared" si="6"/>
        <v>95.26531104324063</v>
      </c>
      <c r="E95" s="82">
        <f t="shared" si="5"/>
        <v>223.1972399567594</v>
      </c>
      <c r="F95" s="83">
        <v>4.07</v>
      </c>
      <c r="G95" s="84">
        <f t="shared" si="4"/>
        <v>322.532551</v>
      </c>
      <c r="I95" s="6">
        <v>318.462551</v>
      </c>
      <c r="J95" s="6">
        <v>4.07</v>
      </c>
      <c r="K95" s="6">
        <v>322.532551</v>
      </c>
    </row>
    <row r="96" spans="1:11" ht="16.5" thickBot="1">
      <c r="A96" s="161" t="s">
        <v>644</v>
      </c>
      <c r="B96" s="161"/>
      <c r="C96" s="126">
        <f>SUM(C56:C95)</f>
        <v>36345.25521512821</v>
      </c>
      <c r="D96" s="114">
        <f>SUM(D56:D95)</f>
        <v>1939.6764507313935</v>
      </c>
      <c r="E96" s="114">
        <f>SUM(E56:E95)</f>
        <v>4516.667213268606</v>
      </c>
      <c r="F96" s="114">
        <f>SUM(F56:F95)</f>
        <v>162.79999999999984</v>
      </c>
      <c r="G96" s="128">
        <f>SUM(G56:G95)</f>
        <v>6619.143663999999</v>
      </c>
      <c r="I96" s="14">
        <f>SUM(I56:I95)</f>
        <v>6456.343664000001</v>
      </c>
      <c r="J96" s="14">
        <f>SUM(J56:J95)</f>
        <v>162.79999999999984</v>
      </c>
      <c r="K96" s="14">
        <f>SUM(K56:K95)</f>
        <v>6619.143663999999</v>
      </c>
    </row>
    <row r="97" spans="1:11" ht="16.5" thickBot="1">
      <c r="A97" s="172" t="s">
        <v>652</v>
      </c>
      <c r="B97" s="172"/>
      <c r="C97" s="127">
        <f>SUM(C44+C96)</f>
        <v>69925.57225508027</v>
      </c>
      <c r="D97" s="124">
        <f>SUM(D44+D96)</f>
        <v>3658.18794406044</v>
      </c>
      <c r="E97" s="124">
        <f>SUM(E44+E96)</f>
        <v>8689.73233793956</v>
      </c>
      <c r="F97" s="124">
        <f>SUM(F44+F96)</f>
        <v>325.5999999999997</v>
      </c>
      <c r="G97" s="129">
        <f>SUM(G44+G96)</f>
        <v>12673.520281999998</v>
      </c>
      <c r="I97" s="26">
        <f>SUM(I44+I96)</f>
        <v>12347.920282000001</v>
      </c>
      <c r="J97" s="26">
        <f>SUM(J44+J96)</f>
        <v>325.5999999999997</v>
      </c>
      <c r="K97" s="26">
        <f>SUM(K44+K96)</f>
        <v>12673.520281999998</v>
      </c>
    </row>
    <row r="98" ht="14.25" thickBot="1" thickTop="1"/>
    <row r="99" spans="4:7" ht="15.75" customHeight="1">
      <c r="D99" s="157" t="s">
        <v>663</v>
      </c>
      <c r="E99" s="159" t="s">
        <v>664</v>
      </c>
      <c r="F99" s="148" t="s">
        <v>645</v>
      </c>
      <c r="G99" s="51"/>
    </row>
    <row r="100" spans="4:7" ht="15.75" customHeight="1" thickBot="1">
      <c r="D100" s="158"/>
      <c r="E100" s="160"/>
      <c r="F100" s="149"/>
      <c r="G100" s="51"/>
    </row>
    <row r="101" spans="1:7" ht="15.75">
      <c r="A101" s="150" t="s">
        <v>674</v>
      </c>
      <c r="B101" s="151"/>
      <c r="C101" s="151"/>
      <c r="D101" s="96">
        <f>SUM(G4:G5)</f>
        <v>294.67713200000003</v>
      </c>
      <c r="E101" s="97">
        <v>2</v>
      </c>
      <c r="F101" s="96">
        <f>D101/E101</f>
        <v>147.33856600000001</v>
      </c>
      <c r="G101" s="9"/>
    </row>
    <row r="102" spans="1:7" ht="15.75">
      <c r="A102" s="152" t="s">
        <v>672</v>
      </c>
      <c r="B102" s="153"/>
      <c r="C102" s="153"/>
      <c r="D102" s="88">
        <f>G97-D103-D101</f>
        <v>10802.146032999997</v>
      </c>
      <c r="E102" s="89">
        <v>74</v>
      </c>
      <c r="F102" s="88">
        <f>D102/E102</f>
        <v>145.97494639189185</v>
      </c>
      <c r="G102" s="9"/>
    </row>
    <row r="103" spans="1:7" ht="16.5" thickBot="1">
      <c r="A103" s="154" t="s">
        <v>675</v>
      </c>
      <c r="B103" s="155"/>
      <c r="C103" s="155"/>
      <c r="D103" s="98">
        <f>SUM(G92:G95)</f>
        <v>1576.697117</v>
      </c>
      <c r="E103" s="99">
        <v>4</v>
      </c>
      <c r="F103" s="98">
        <f>D103/E103</f>
        <v>394.17427925</v>
      </c>
      <c r="G103" s="9"/>
    </row>
    <row r="104" spans="2:6" ht="16.5" thickBot="1">
      <c r="B104" s="156"/>
      <c r="C104" s="156"/>
      <c r="D104" s="95">
        <f>SUM(D101:D103)</f>
        <v>12673.520281999998</v>
      </c>
      <c r="E104" s="95">
        <f>SUM(E101:E103)</f>
        <v>80</v>
      </c>
      <c r="F104" s="98">
        <f>D104/E104</f>
        <v>158.41900352499997</v>
      </c>
    </row>
  </sheetData>
  <sheetProtection/>
  <mergeCells count="27">
    <mergeCell ref="A96:B96"/>
    <mergeCell ref="G54:G55"/>
    <mergeCell ref="A53:G53"/>
    <mergeCell ref="A54:A55"/>
    <mergeCell ref="A1:G1"/>
    <mergeCell ref="A2:A3"/>
    <mergeCell ref="C2:C3"/>
    <mergeCell ref="F2:F3"/>
    <mergeCell ref="G2:G3"/>
    <mergeCell ref="A44:B44"/>
    <mergeCell ref="C54:C55"/>
    <mergeCell ref="D46:D47"/>
    <mergeCell ref="E46:E47"/>
    <mergeCell ref="F46:F47"/>
    <mergeCell ref="A48:C48"/>
    <mergeCell ref="A49:C49"/>
    <mergeCell ref="A50:C50"/>
    <mergeCell ref="B104:C104"/>
    <mergeCell ref="B51:C51"/>
    <mergeCell ref="D99:D100"/>
    <mergeCell ref="E99:E100"/>
    <mergeCell ref="F99:F100"/>
    <mergeCell ref="A102:C102"/>
    <mergeCell ref="A103:C103"/>
    <mergeCell ref="F54:F55"/>
    <mergeCell ref="A101:C101"/>
    <mergeCell ref="A97:B97"/>
  </mergeCells>
  <printOptions/>
  <pageMargins left="0.65" right="0.2" top="0.19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79">
      <selection activeCell="I79" sqref="I1:K16384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140625" style="0" hidden="1" customWidth="1"/>
  </cols>
  <sheetData>
    <row r="1" spans="1:10" ht="42.75" customHeight="1" thickBot="1">
      <c r="A1" s="185" t="s">
        <v>658</v>
      </c>
      <c r="B1" s="186"/>
      <c r="C1" s="186"/>
      <c r="D1" s="186"/>
      <c r="E1" s="186"/>
      <c r="F1" s="186"/>
      <c r="G1" s="187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667</v>
      </c>
      <c r="G2" s="163" t="s">
        <v>653</v>
      </c>
      <c r="I2" s="22"/>
      <c r="J2" s="23"/>
    </row>
    <row r="3" spans="1:11" s="21" customFormat="1" ht="21.75" customHeight="1" thickBot="1">
      <c r="A3" s="168"/>
      <c r="B3" s="40" t="s">
        <v>639</v>
      </c>
      <c r="C3" s="170"/>
      <c r="D3" s="41" t="s">
        <v>671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" customHeight="1">
      <c r="A4" s="57" t="s">
        <v>7</v>
      </c>
      <c r="B4" s="25">
        <v>96</v>
      </c>
      <c r="C4" s="19">
        <f>E4*8.046919</f>
        <v>833.7702731589123</v>
      </c>
      <c r="D4" s="59">
        <f>B4*77470/62210*30/100</f>
        <v>35.86458768686706</v>
      </c>
      <c r="E4" s="62">
        <f>I4-D4</f>
        <v>103.61360331313293</v>
      </c>
      <c r="F4" s="63">
        <v>4.07</v>
      </c>
      <c r="G4" s="64">
        <f aca="true" t="shared" si="0" ref="G4:G43">D4+E4+F4</f>
        <v>143.54819099999997</v>
      </c>
      <c r="I4" s="6">
        <v>139.47819099999998</v>
      </c>
      <c r="J4" s="6">
        <v>4.07</v>
      </c>
      <c r="K4" s="6">
        <v>143.548191</v>
      </c>
    </row>
    <row r="5" spans="1:11" ht="15" customHeight="1">
      <c r="A5" s="57" t="s">
        <v>10</v>
      </c>
      <c r="B5" s="19">
        <v>96</v>
      </c>
      <c r="C5" s="19">
        <f>E5*8.046919</f>
        <v>479.4923845855184</v>
      </c>
      <c r="D5" s="60">
        <f aca="true" t="shared" si="1" ref="D5:D80">B5*77470/62210*30/100</f>
        <v>35.86458768686706</v>
      </c>
      <c r="E5" s="65">
        <f aca="true" t="shared" si="2" ref="E5:E76">I5-D5</f>
        <v>59.58707731313293</v>
      </c>
      <c r="F5" s="63">
        <v>4.07</v>
      </c>
      <c r="G5" s="66">
        <f t="shared" si="0"/>
        <v>99.52166499999998</v>
      </c>
      <c r="I5" s="6">
        <v>95.45166499999999</v>
      </c>
      <c r="J5" s="6">
        <v>4.07</v>
      </c>
      <c r="K5" s="6">
        <v>99.521665</v>
      </c>
    </row>
    <row r="6" spans="1:11" ht="15" customHeight="1">
      <c r="A6" s="57" t="s">
        <v>12</v>
      </c>
      <c r="B6" s="17">
        <v>116</v>
      </c>
      <c r="C6" s="19">
        <f aca="true" t="shared" si="3" ref="C6:C81">E6*8.046919</f>
        <v>498.0138967624243</v>
      </c>
      <c r="D6" s="60">
        <f t="shared" si="1"/>
        <v>43.336376788297706</v>
      </c>
      <c r="E6" s="65">
        <f t="shared" si="2"/>
        <v>61.888767211702294</v>
      </c>
      <c r="F6" s="63">
        <v>4.07</v>
      </c>
      <c r="G6" s="66">
        <f t="shared" si="0"/>
        <v>109.295144</v>
      </c>
      <c r="I6" s="6">
        <v>105.225144</v>
      </c>
      <c r="J6" s="6">
        <v>4.07</v>
      </c>
      <c r="K6" s="6">
        <v>109.29514400000001</v>
      </c>
    </row>
    <row r="7" spans="1:11" ht="15" customHeight="1">
      <c r="A7" s="57" t="s">
        <v>14</v>
      </c>
      <c r="B7" s="17">
        <v>116</v>
      </c>
      <c r="C7" s="19">
        <f t="shared" si="3"/>
        <v>887.0247581439511</v>
      </c>
      <c r="D7" s="60">
        <f t="shared" si="1"/>
        <v>43.336376788297706</v>
      </c>
      <c r="E7" s="65">
        <f t="shared" si="2"/>
        <v>110.23160021170227</v>
      </c>
      <c r="F7" s="63">
        <v>4.07</v>
      </c>
      <c r="G7" s="66">
        <f t="shared" si="0"/>
        <v>157.63797699999998</v>
      </c>
      <c r="I7" s="6">
        <v>153.56797699999998</v>
      </c>
      <c r="J7" s="6">
        <v>4.07</v>
      </c>
      <c r="K7" s="6">
        <v>157.637977</v>
      </c>
    </row>
    <row r="8" spans="1:11" ht="15" customHeight="1">
      <c r="A8" s="57" t="s">
        <v>16</v>
      </c>
      <c r="B8" s="17">
        <v>116</v>
      </c>
      <c r="C8" s="19">
        <f t="shared" si="3"/>
        <v>1489.0145512671384</v>
      </c>
      <c r="D8" s="60">
        <f t="shared" si="1"/>
        <v>43.336376788297706</v>
      </c>
      <c r="E8" s="65">
        <f t="shared" si="2"/>
        <v>185.04157321170229</v>
      </c>
      <c r="F8" s="63">
        <v>4.07</v>
      </c>
      <c r="G8" s="66">
        <f t="shared" si="0"/>
        <v>232.44795</v>
      </c>
      <c r="I8" s="6">
        <v>228.37795</v>
      </c>
      <c r="J8" s="6">
        <v>4.07</v>
      </c>
      <c r="K8" s="6">
        <v>232.44795</v>
      </c>
    </row>
    <row r="9" spans="1:11" ht="15" customHeight="1">
      <c r="A9" s="57" t="s">
        <v>18</v>
      </c>
      <c r="B9" s="17">
        <v>116</v>
      </c>
      <c r="C9" s="19">
        <f t="shared" si="3"/>
        <v>922.0257335893792</v>
      </c>
      <c r="D9" s="60">
        <f t="shared" si="1"/>
        <v>43.336376788297706</v>
      </c>
      <c r="E9" s="65">
        <f t="shared" si="2"/>
        <v>114.58121221170228</v>
      </c>
      <c r="F9" s="63">
        <v>4.07</v>
      </c>
      <c r="G9" s="66">
        <f t="shared" si="0"/>
        <v>161.98758899999999</v>
      </c>
      <c r="I9" s="6">
        <v>157.917589</v>
      </c>
      <c r="J9" s="6">
        <v>4.07</v>
      </c>
      <c r="K9" s="6">
        <v>161.987589</v>
      </c>
    </row>
    <row r="10" spans="1:11" ht="15" customHeight="1">
      <c r="A10" s="57" t="s">
        <v>20</v>
      </c>
      <c r="B10" s="17">
        <v>116</v>
      </c>
      <c r="C10" s="19">
        <f t="shared" si="3"/>
        <v>755.0210629974442</v>
      </c>
      <c r="D10" s="60">
        <f t="shared" si="1"/>
        <v>43.336376788297706</v>
      </c>
      <c r="E10" s="65">
        <f t="shared" si="2"/>
        <v>93.82734721170229</v>
      </c>
      <c r="F10" s="63">
        <v>4.07</v>
      </c>
      <c r="G10" s="66">
        <f t="shared" si="0"/>
        <v>141.233724</v>
      </c>
      <c r="I10" s="6">
        <v>137.163724</v>
      </c>
      <c r="J10" s="6">
        <v>4.07</v>
      </c>
      <c r="K10" s="6">
        <v>141.233724</v>
      </c>
    </row>
    <row r="11" spans="1:11" ht="15" customHeight="1">
      <c r="A11" s="57" t="s">
        <v>22</v>
      </c>
      <c r="B11" s="17">
        <v>116</v>
      </c>
      <c r="C11" s="19">
        <f t="shared" si="3"/>
        <v>798.0222692188341</v>
      </c>
      <c r="D11" s="60">
        <f t="shared" si="1"/>
        <v>43.336376788297706</v>
      </c>
      <c r="E11" s="65">
        <f t="shared" si="2"/>
        <v>99.17115721170228</v>
      </c>
      <c r="F11" s="63">
        <v>4.07</v>
      </c>
      <c r="G11" s="66">
        <f t="shared" si="0"/>
        <v>146.57753399999999</v>
      </c>
      <c r="I11" s="6">
        <v>142.507534</v>
      </c>
      <c r="J11" s="6">
        <v>4.07</v>
      </c>
      <c r="K11" s="6">
        <v>146.577534</v>
      </c>
    </row>
    <row r="12" spans="1:11" ht="15" customHeight="1">
      <c r="A12" s="57" t="s">
        <v>24</v>
      </c>
      <c r="B12" s="17">
        <v>116</v>
      </c>
      <c r="C12" s="19">
        <f t="shared" si="3"/>
        <v>718.9680655496323</v>
      </c>
      <c r="D12" s="60">
        <f t="shared" si="1"/>
        <v>43.336376788297706</v>
      </c>
      <c r="E12" s="65">
        <f t="shared" si="2"/>
        <v>89.3469992117023</v>
      </c>
      <c r="F12" s="63">
        <v>4.07</v>
      </c>
      <c r="G12" s="66">
        <f t="shared" si="0"/>
        <v>136.753376</v>
      </c>
      <c r="I12" s="6">
        <v>132.683376</v>
      </c>
      <c r="J12" s="6">
        <v>4.07</v>
      </c>
      <c r="K12" s="6">
        <v>136.753376</v>
      </c>
    </row>
    <row r="13" spans="1:11" ht="15" customHeight="1">
      <c r="A13" s="57" t="s">
        <v>26</v>
      </c>
      <c r="B13" s="17">
        <v>116</v>
      </c>
      <c r="C13" s="19">
        <f t="shared" si="3"/>
        <v>1200.0064860690272</v>
      </c>
      <c r="D13" s="60">
        <f t="shared" si="1"/>
        <v>43.336376788297706</v>
      </c>
      <c r="E13" s="65">
        <f t="shared" si="2"/>
        <v>149.1262042117023</v>
      </c>
      <c r="F13" s="63">
        <v>4.07</v>
      </c>
      <c r="G13" s="66">
        <f t="shared" si="0"/>
        <v>196.532581</v>
      </c>
      <c r="I13" s="6">
        <v>192.462581</v>
      </c>
      <c r="J13" s="6">
        <v>4.07</v>
      </c>
      <c r="K13" s="6">
        <v>196.532581</v>
      </c>
    </row>
    <row r="14" spans="1:11" ht="15" customHeight="1">
      <c r="A14" s="57" t="s">
        <v>28</v>
      </c>
      <c r="B14" s="17">
        <v>116</v>
      </c>
      <c r="C14" s="19">
        <f t="shared" si="3"/>
        <v>818.0228220179821</v>
      </c>
      <c r="D14" s="60">
        <f t="shared" si="1"/>
        <v>43.336376788297706</v>
      </c>
      <c r="E14" s="65">
        <f t="shared" si="2"/>
        <v>101.65664921170227</v>
      </c>
      <c r="F14" s="63">
        <v>4.07</v>
      </c>
      <c r="G14" s="66">
        <f t="shared" si="0"/>
        <v>149.06302599999998</v>
      </c>
      <c r="I14" s="6">
        <v>144.993026</v>
      </c>
      <c r="J14" s="6">
        <v>4.07</v>
      </c>
      <c r="K14" s="6">
        <v>149.063026</v>
      </c>
    </row>
    <row r="15" spans="1:11" ht="15" customHeight="1">
      <c r="A15" s="57" t="s">
        <v>30</v>
      </c>
      <c r="B15" s="17">
        <v>116</v>
      </c>
      <c r="C15" s="19">
        <f t="shared" si="3"/>
        <v>325.0090651588962</v>
      </c>
      <c r="D15" s="60">
        <f t="shared" si="1"/>
        <v>43.336376788297706</v>
      </c>
      <c r="E15" s="65">
        <f t="shared" si="2"/>
        <v>40.389255211702284</v>
      </c>
      <c r="F15" s="63">
        <v>4.07</v>
      </c>
      <c r="G15" s="66">
        <f t="shared" si="0"/>
        <v>87.79563199999998</v>
      </c>
      <c r="I15" s="6">
        <v>83.72563199999999</v>
      </c>
      <c r="J15" s="6">
        <v>4.07</v>
      </c>
      <c r="K15" s="6">
        <v>87.79563200000001</v>
      </c>
    </row>
    <row r="16" spans="1:11" ht="15" customHeight="1">
      <c r="A16" s="57" t="s">
        <v>32</v>
      </c>
      <c r="B16" s="17">
        <v>116</v>
      </c>
      <c r="C16" s="19">
        <f t="shared" si="3"/>
        <v>334.00931874666423</v>
      </c>
      <c r="D16" s="60">
        <f t="shared" si="1"/>
        <v>43.336376788297706</v>
      </c>
      <c r="E16" s="65">
        <f t="shared" si="2"/>
        <v>41.507727211702296</v>
      </c>
      <c r="F16" s="63">
        <v>4.07</v>
      </c>
      <c r="G16" s="66">
        <f t="shared" si="0"/>
        <v>88.91410400000001</v>
      </c>
      <c r="I16" s="6">
        <v>84.844104</v>
      </c>
      <c r="J16" s="6">
        <v>4.07</v>
      </c>
      <c r="K16" s="6">
        <v>88.914104</v>
      </c>
    </row>
    <row r="17" spans="1:11" ht="15" customHeight="1">
      <c r="A17" s="57" t="s">
        <v>34</v>
      </c>
      <c r="B17" s="17">
        <v>116</v>
      </c>
      <c r="C17" s="19">
        <f t="shared" si="3"/>
        <v>699.9925292927043</v>
      </c>
      <c r="D17" s="60">
        <f t="shared" si="1"/>
        <v>43.336376788297706</v>
      </c>
      <c r="E17" s="65">
        <f t="shared" si="2"/>
        <v>86.98888721170229</v>
      </c>
      <c r="F17" s="63">
        <v>4.07</v>
      </c>
      <c r="G17" s="66">
        <f t="shared" si="0"/>
        <v>134.395264</v>
      </c>
      <c r="I17" s="6">
        <v>130.325264</v>
      </c>
      <c r="J17" s="6">
        <v>4.07</v>
      </c>
      <c r="K17" s="6">
        <v>134.395264</v>
      </c>
    </row>
    <row r="18" spans="1:11" ht="15" customHeight="1">
      <c r="A18" s="57" t="s">
        <v>36</v>
      </c>
      <c r="B18" s="17">
        <v>116</v>
      </c>
      <c r="C18" s="19">
        <f t="shared" si="3"/>
        <v>741.0206792568082</v>
      </c>
      <c r="D18" s="60">
        <f t="shared" si="1"/>
        <v>43.336376788297706</v>
      </c>
      <c r="E18" s="65">
        <f t="shared" si="2"/>
        <v>92.08750321170228</v>
      </c>
      <c r="F18" s="63">
        <v>4.07</v>
      </c>
      <c r="G18" s="66">
        <f t="shared" si="0"/>
        <v>139.49388</v>
      </c>
      <c r="I18" s="6">
        <v>135.42388</v>
      </c>
      <c r="J18" s="6">
        <v>4.07</v>
      </c>
      <c r="K18" s="6">
        <v>139.49388</v>
      </c>
    </row>
    <row r="19" spans="1:11" ht="15" customHeight="1">
      <c r="A19" s="57" t="s">
        <v>38</v>
      </c>
      <c r="B19" s="17">
        <v>116</v>
      </c>
      <c r="C19" s="19">
        <f t="shared" si="3"/>
        <v>547.0152559484883</v>
      </c>
      <c r="D19" s="60">
        <f t="shared" si="1"/>
        <v>43.336376788297706</v>
      </c>
      <c r="E19" s="65">
        <f t="shared" si="2"/>
        <v>67.9782232117023</v>
      </c>
      <c r="F19" s="63">
        <v>4.07</v>
      </c>
      <c r="G19" s="66">
        <f t="shared" si="0"/>
        <v>115.3846</v>
      </c>
      <c r="I19" s="6">
        <v>111.3146</v>
      </c>
      <c r="J19" s="6">
        <v>4.07</v>
      </c>
      <c r="K19" s="6">
        <v>115.3846</v>
      </c>
    </row>
    <row r="20" spans="1:11" ht="15" customHeight="1">
      <c r="A20" s="57" t="s">
        <v>40</v>
      </c>
      <c r="B20" s="17">
        <v>116</v>
      </c>
      <c r="C20" s="19">
        <f t="shared" si="3"/>
        <v>284.20993050953217</v>
      </c>
      <c r="D20" s="60">
        <f t="shared" si="1"/>
        <v>43.336376788297706</v>
      </c>
      <c r="E20" s="65">
        <f t="shared" si="2"/>
        <v>35.31909921170229</v>
      </c>
      <c r="F20" s="63">
        <v>4.07</v>
      </c>
      <c r="G20" s="66">
        <f t="shared" si="0"/>
        <v>82.72547599999999</v>
      </c>
      <c r="I20" s="6">
        <v>78.655476</v>
      </c>
      <c r="J20" s="6">
        <v>4.07</v>
      </c>
      <c r="K20" s="6">
        <v>82.725476</v>
      </c>
    </row>
    <row r="21" spans="1:11" ht="15" customHeight="1">
      <c r="A21" s="57" t="s">
        <v>42</v>
      </c>
      <c r="B21" s="17">
        <v>116</v>
      </c>
      <c r="C21" s="19">
        <f t="shared" si="3"/>
        <v>607.0169384866894</v>
      </c>
      <c r="D21" s="60">
        <f t="shared" si="1"/>
        <v>43.336376788297706</v>
      </c>
      <c r="E21" s="65">
        <f t="shared" si="2"/>
        <v>75.4347022117023</v>
      </c>
      <c r="F21" s="63">
        <v>4.07</v>
      </c>
      <c r="G21" s="66">
        <f t="shared" si="0"/>
        <v>122.84107900000001</v>
      </c>
      <c r="I21" s="6">
        <v>118.77107900000001</v>
      </c>
      <c r="J21" s="6">
        <v>4.07</v>
      </c>
      <c r="K21" s="6">
        <v>122.84107900000001</v>
      </c>
    </row>
    <row r="22" spans="1:11" ht="15" customHeight="1">
      <c r="A22" s="57" t="s">
        <v>44</v>
      </c>
      <c r="B22" s="17">
        <v>116</v>
      </c>
      <c r="C22" s="19">
        <f t="shared" si="3"/>
        <v>961.0268163758692</v>
      </c>
      <c r="D22" s="60">
        <f t="shared" si="1"/>
        <v>43.336376788297706</v>
      </c>
      <c r="E22" s="65">
        <f t="shared" si="2"/>
        <v>119.42792221170228</v>
      </c>
      <c r="F22" s="63">
        <v>4.07</v>
      </c>
      <c r="G22" s="66">
        <f t="shared" si="0"/>
        <v>166.834299</v>
      </c>
      <c r="I22" s="6">
        <v>162.764299</v>
      </c>
      <c r="J22" s="6">
        <v>4.07</v>
      </c>
      <c r="K22" s="6">
        <v>166.834299</v>
      </c>
    </row>
    <row r="23" spans="1:11" ht="15" customHeight="1">
      <c r="A23" s="57" t="s">
        <v>46</v>
      </c>
      <c r="B23" s="17">
        <v>116</v>
      </c>
      <c r="C23" s="19">
        <f t="shared" si="3"/>
        <v>249.00695325644722</v>
      </c>
      <c r="D23" s="60">
        <f t="shared" si="1"/>
        <v>43.336376788297706</v>
      </c>
      <c r="E23" s="65">
        <f t="shared" si="2"/>
        <v>30.944384211702292</v>
      </c>
      <c r="F23" s="63">
        <v>4.07</v>
      </c>
      <c r="G23" s="66">
        <f t="shared" si="0"/>
        <v>78.350761</v>
      </c>
      <c r="I23" s="6">
        <v>74.280761</v>
      </c>
      <c r="J23" s="6">
        <v>4.07</v>
      </c>
      <c r="K23" s="6">
        <v>78.35076099999999</v>
      </c>
    </row>
    <row r="24" spans="1:11" ht="15" customHeight="1">
      <c r="A24" s="57" t="s">
        <v>48</v>
      </c>
      <c r="B24" s="17">
        <v>116</v>
      </c>
      <c r="C24" s="19">
        <f t="shared" si="3"/>
        <v>825.9960473337802</v>
      </c>
      <c r="D24" s="60">
        <f t="shared" si="1"/>
        <v>43.336376788297706</v>
      </c>
      <c r="E24" s="65">
        <f t="shared" si="2"/>
        <v>102.64749121170229</v>
      </c>
      <c r="F24" s="63">
        <v>4.07</v>
      </c>
      <c r="G24" s="66">
        <f t="shared" si="0"/>
        <v>150.053868</v>
      </c>
      <c r="I24" s="6">
        <v>145.983868</v>
      </c>
      <c r="J24" s="6">
        <v>4.07</v>
      </c>
      <c r="K24" s="6">
        <v>150.053868</v>
      </c>
    </row>
    <row r="25" spans="1:11" ht="15" customHeight="1">
      <c r="A25" s="57" t="s">
        <v>50</v>
      </c>
      <c r="B25" s="17">
        <v>116</v>
      </c>
      <c r="C25" s="19">
        <f t="shared" si="3"/>
        <v>529.0147648667903</v>
      </c>
      <c r="D25" s="60">
        <f t="shared" si="1"/>
        <v>43.336376788297706</v>
      </c>
      <c r="E25" s="65">
        <f t="shared" si="2"/>
        <v>65.7412812117023</v>
      </c>
      <c r="F25" s="63">
        <v>4.07</v>
      </c>
      <c r="G25" s="66">
        <f t="shared" si="0"/>
        <v>113.147658</v>
      </c>
      <c r="I25" s="6">
        <v>109.077658</v>
      </c>
      <c r="J25" s="6">
        <v>4.07</v>
      </c>
      <c r="K25" s="6">
        <v>113.147658</v>
      </c>
    </row>
    <row r="26" spans="1:11" ht="15" customHeight="1">
      <c r="A26" s="57" t="s">
        <v>52</v>
      </c>
      <c r="B26" s="17">
        <v>116</v>
      </c>
      <c r="C26" s="19">
        <f t="shared" si="3"/>
        <v>1175.0327924833373</v>
      </c>
      <c r="D26" s="60">
        <f t="shared" si="1"/>
        <v>43.336376788297706</v>
      </c>
      <c r="E26" s="65">
        <f t="shared" si="2"/>
        <v>146.0226942117023</v>
      </c>
      <c r="F26" s="63">
        <v>4.07</v>
      </c>
      <c r="G26" s="66">
        <f t="shared" si="0"/>
        <v>193.429071</v>
      </c>
      <c r="I26" s="6">
        <v>189.359071</v>
      </c>
      <c r="J26" s="6">
        <v>4.07</v>
      </c>
      <c r="K26" s="6">
        <v>193.42907100000002</v>
      </c>
    </row>
    <row r="27" spans="1:11" ht="15" customHeight="1">
      <c r="A27" s="57" t="s">
        <v>54</v>
      </c>
      <c r="B27" s="17">
        <v>116</v>
      </c>
      <c r="C27" s="19">
        <f t="shared" si="3"/>
        <v>920.0256718719293</v>
      </c>
      <c r="D27" s="60">
        <f t="shared" si="1"/>
        <v>43.336376788297706</v>
      </c>
      <c r="E27" s="65">
        <f t="shared" si="2"/>
        <v>114.33266221170229</v>
      </c>
      <c r="F27" s="63">
        <v>4.07</v>
      </c>
      <c r="G27" s="66">
        <f t="shared" si="0"/>
        <v>161.739039</v>
      </c>
      <c r="I27" s="6">
        <v>157.669039</v>
      </c>
      <c r="J27" s="6">
        <v>4.07</v>
      </c>
      <c r="K27" s="6">
        <v>161.739039</v>
      </c>
    </row>
    <row r="28" spans="1:11" ht="15" customHeight="1">
      <c r="A28" s="57" t="s">
        <v>56</v>
      </c>
      <c r="B28" s="17">
        <v>116</v>
      </c>
      <c r="C28" s="19">
        <f t="shared" si="3"/>
        <v>513.9873367603462</v>
      </c>
      <c r="D28" s="60">
        <f t="shared" si="1"/>
        <v>43.336376788297706</v>
      </c>
      <c r="E28" s="65">
        <f t="shared" si="2"/>
        <v>63.8738052117023</v>
      </c>
      <c r="F28" s="63">
        <v>4.07</v>
      </c>
      <c r="G28" s="66">
        <f t="shared" si="0"/>
        <v>111.280182</v>
      </c>
      <c r="I28" s="6">
        <v>107.210182</v>
      </c>
      <c r="J28" s="6">
        <v>4.07</v>
      </c>
      <c r="K28" s="6">
        <v>111.28018200000001</v>
      </c>
    </row>
    <row r="29" spans="1:11" ht="15" customHeight="1">
      <c r="A29" s="57" t="s">
        <v>58</v>
      </c>
      <c r="B29" s="17">
        <v>116</v>
      </c>
      <c r="C29" s="19">
        <f t="shared" si="3"/>
        <v>646.9910547186593</v>
      </c>
      <c r="D29" s="60">
        <f t="shared" si="1"/>
        <v>43.336376788297706</v>
      </c>
      <c r="E29" s="65">
        <f t="shared" si="2"/>
        <v>80.40233221170229</v>
      </c>
      <c r="F29" s="63">
        <v>4.07</v>
      </c>
      <c r="G29" s="66">
        <f t="shared" si="0"/>
        <v>127.808709</v>
      </c>
      <c r="I29" s="6">
        <v>123.738709</v>
      </c>
      <c r="J29" s="6">
        <v>4.07</v>
      </c>
      <c r="K29" s="6">
        <v>127.80870900000001</v>
      </c>
    </row>
    <row r="30" spans="1:11" ht="15" customHeight="1">
      <c r="A30" s="57" t="s">
        <v>60</v>
      </c>
      <c r="B30" s="17">
        <v>116</v>
      </c>
      <c r="C30" s="19">
        <f t="shared" si="3"/>
        <v>761.0212320559561</v>
      </c>
      <c r="D30" s="60">
        <f t="shared" si="1"/>
        <v>43.336376788297706</v>
      </c>
      <c r="E30" s="65">
        <f t="shared" si="2"/>
        <v>94.57299521170228</v>
      </c>
      <c r="F30" s="63">
        <v>4.07</v>
      </c>
      <c r="G30" s="66">
        <f t="shared" si="0"/>
        <v>141.97937199999998</v>
      </c>
      <c r="I30" s="6">
        <v>137.909372</v>
      </c>
      <c r="J30" s="6">
        <v>4.07</v>
      </c>
      <c r="K30" s="6">
        <v>141.979372</v>
      </c>
    </row>
    <row r="31" spans="1:11" ht="15" customHeight="1">
      <c r="A31" s="57" t="s">
        <v>62</v>
      </c>
      <c r="B31" s="17">
        <v>116</v>
      </c>
      <c r="C31" s="19">
        <f t="shared" si="3"/>
        <v>695.0193965530812</v>
      </c>
      <c r="D31" s="60">
        <f t="shared" si="1"/>
        <v>43.336376788297706</v>
      </c>
      <c r="E31" s="65">
        <f t="shared" si="2"/>
        <v>86.37087021170228</v>
      </c>
      <c r="F31" s="63">
        <v>4.07</v>
      </c>
      <c r="G31" s="66">
        <f t="shared" si="0"/>
        <v>133.777247</v>
      </c>
      <c r="I31" s="6">
        <v>129.707247</v>
      </c>
      <c r="J31" s="6">
        <v>4.07</v>
      </c>
      <c r="K31" s="6">
        <v>133.777247</v>
      </c>
    </row>
    <row r="32" spans="1:11" ht="15" customHeight="1">
      <c r="A32" s="57" t="s">
        <v>64</v>
      </c>
      <c r="B32" s="17">
        <v>116</v>
      </c>
      <c r="C32" s="19">
        <f t="shared" si="3"/>
        <v>551.9884047819494</v>
      </c>
      <c r="D32" s="60">
        <f t="shared" si="1"/>
        <v>43.336376788297706</v>
      </c>
      <c r="E32" s="65">
        <f t="shared" si="2"/>
        <v>68.5962422117023</v>
      </c>
      <c r="F32" s="63">
        <v>4.07</v>
      </c>
      <c r="G32" s="66">
        <f t="shared" si="0"/>
        <v>116.00261900000001</v>
      </c>
      <c r="I32" s="6">
        <v>111.932619</v>
      </c>
      <c r="J32" s="6">
        <v>4.07</v>
      </c>
      <c r="K32" s="6">
        <v>116.002619</v>
      </c>
    </row>
    <row r="33" spans="1:11" ht="15" customHeight="1">
      <c r="A33" s="57" t="s">
        <v>66</v>
      </c>
      <c r="B33" s="17">
        <v>116</v>
      </c>
      <c r="C33" s="19">
        <f t="shared" si="3"/>
        <v>1074.0299654411963</v>
      </c>
      <c r="D33" s="60">
        <f t="shared" si="1"/>
        <v>43.336376788297706</v>
      </c>
      <c r="E33" s="65">
        <f t="shared" si="2"/>
        <v>133.4709552117023</v>
      </c>
      <c r="F33" s="63">
        <v>4.07</v>
      </c>
      <c r="G33" s="66">
        <f t="shared" si="0"/>
        <v>180.877332</v>
      </c>
      <c r="I33" s="6">
        <v>176.807332</v>
      </c>
      <c r="J33" s="6">
        <v>4.07</v>
      </c>
      <c r="K33" s="6">
        <v>180.877332</v>
      </c>
    </row>
    <row r="34" spans="1:11" ht="15" customHeight="1">
      <c r="A34" s="57" t="s">
        <v>68</v>
      </c>
      <c r="B34" s="17">
        <v>116</v>
      </c>
      <c r="C34" s="19">
        <f t="shared" si="3"/>
        <v>923.0257564011853</v>
      </c>
      <c r="D34" s="60">
        <f t="shared" si="1"/>
        <v>43.336376788297706</v>
      </c>
      <c r="E34" s="65">
        <f t="shared" si="2"/>
        <v>114.7054862117023</v>
      </c>
      <c r="F34" s="63">
        <v>4.07</v>
      </c>
      <c r="G34" s="66">
        <f t="shared" si="0"/>
        <v>162.111863</v>
      </c>
      <c r="I34" s="6">
        <v>158.041863</v>
      </c>
      <c r="J34" s="6">
        <v>4.07</v>
      </c>
      <c r="K34" s="6">
        <v>162.111863</v>
      </c>
    </row>
    <row r="35" spans="1:11" ht="15" customHeight="1">
      <c r="A35" s="57" t="s">
        <v>70</v>
      </c>
      <c r="B35" s="17">
        <v>116</v>
      </c>
      <c r="C35" s="19">
        <f t="shared" si="3"/>
        <v>437.0121914124172</v>
      </c>
      <c r="D35" s="60">
        <f t="shared" si="1"/>
        <v>43.336376788297706</v>
      </c>
      <c r="E35" s="65">
        <f t="shared" si="2"/>
        <v>54.30801421170229</v>
      </c>
      <c r="F35" s="63">
        <v>4.07</v>
      </c>
      <c r="G35" s="66">
        <f t="shared" si="0"/>
        <v>101.714391</v>
      </c>
      <c r="I35" s="6">
        <v>97.644391</v>
      </c>
      <c r="J35" s="6">
        <v>4.07</v>
      </c>
      <c r="K35" s="6">
        <v>101.71439100000002</v>
      </c>
    </row>
    <row r="36" spans="1:11" ht="15" customHeight="1">
      <c r="A36" s="57" t="s">
        <v>72</v>
      </c>
      <c r="B36" s="17">
        <v>116</v>
      </c>
      <c r="C36" s="19">
        <f t="shared" si="3"/>
        <v>1548.0431923129404</v>
      </c>
      <c r="D36" s="60">
        <f t="shared" si="1"/>
        <v>43.336376788297706</v>
      </c>
      <c r="E36" s="65">
        <f t="shared" si="2"/>
        <v>192.3771312117023</v>
      </c>
      <c r="F36" s="63">
        <v>4.07</v>
      </c>
      <c r="G36" s="66">
        <f t="shared" si="0"/>
        <v>239.783508</v>
      </c>
      <c r="I36" s="6">
        <v>235.71350800000002</v>
      </c>
      <c r="J36" s="6">
        <v>4.07</v>
      </c>
      <c r="K36" s="6">
        <v>239.783508</v>
      </c>
    </row>
    <row r="37" spans="1:11" ht="15" customHeight="1">
      <c r="A37" s="57" t="s">
        <v>74</v>
      </c>
      <c r="B37" s="17">
        <v>116</v>
      </c>
      <c r="C37" s="19">
        <f t="shared" si="3"/>
        <v>744.9937972315441</v>
      </c>
      <c r="D37" s="60">
        <f t="shared" si="1"/>
        <v>43.336376788297706</v>
      </c>
      <c r="E37" s="65">
        <f t="shared" si="2"/>
        <v>92.58124721170228</v>
      </c>
      <c r="F37" s="63">
        <v>4.07</v>
      </c>
      <c r="G37" s="66">
        <f t="shared" si="0"/>
        <v>139.98762399999998</v>
      </c>
      <c r="I37" s="6">
        <v>135.917624</v>
      </c>
      <c r="J37" s="6">
        <v>4.07</v>
      </c>
      <c r="K37" s="6">
        <v>139.98762399999998</v>
      </c>
    </row>
    <row r="38" spans="1:11" ht="15" customHeight="1">
      <c r="A38" s="57" t="s">
        <v>76</v>
      </c>
      <c r="B38" s="17">
        <v>116</v>
      </c>
      <c r="C38" s="19">
        <f t="shared" si="3"/>
        <v>576.0160623354043</v>
      </c>
      <c r="D38" s="60">
        <f t="shared" si="1"/>
        <v>43.336376788297706</v>
      </c>
      <c r="E38" s="65">
        <f t="shared" si="2"/>
        <v>71.58218721170229</v>
      </c>
      <c r="F38" s="63">
        <v>4.07</v>
      </c>
      <c r="G38" s="66">
        <f t="shared" si="0"/>
        <v>118.988564</v>
      </c>
      <c r="I38" s="6">
        <v>114.918564</v>
      </c>
      <c r="J38" s="6">
        <v>4.07</v>
      </c>
      <c r="K38" s="6">
        <v>118.98856400000001</v>
      </c>
    </row>
    <row r="39" spans="1:11" ht="15" customHeight="1">
      <c r="A39" s="57" t="s">
        <v>78</v>
      </c>
      <c r="B39" s="17">
        <v>116</v>
      </c>
      <c r="C39" s="19">
        <f t="shared" si="3"/>
        <v>254.00709145623415</v>
      </c>
      <c r="D39" s="60">
        <f t="shared" si="1"/>
        <v>43.336376788297706</v>
      </c>
      <c r="E39" s="65">
        <f t="shared" si="2"/>
        <v>31.565757211702284</v>
      </c>
      <c r="F39" s="63">
        <v>4.07</v>
      </c>
      <c r="G39" s="66">
        <f t="shared" si="0"/>
        <v>78.97213399999998</v>
      </c>
      <c r="I39" s="6">
        <v>74.90213399999999</v>
      </c>
      <c r="J39" s="6">
        <v>4.07</v>
      </c>
      <c r="K39" s="6">
        <v>78.972134</v>
      </c>
    </row>
    <row r="40" spans="1:11" ht="15" customHeight="1">
      <c r="A40" s="57" t="s">
        <v>80</v>
      </c>
      <c r="B40" s="17">
        <v>116</v>
      </c>
      <c r="C40" s="19">
        <f t="shared" si="3"/>
        <v>855.0238591808602</v>
      </c>
      <c r="D40" s="60">
        <f t="shared" si="1"/>
        <v>43.336376788297706</v>
      </c>
      <c r="E40" s="65">
        <f t="shared" si="2"/>
        <v>106.25481121170228</v>
      </c>
      <c r="F40" s="63">
        <v>4.07</v>
      </c>
      <c r="G40" s="66">
        <f t="shared" si="0"/>
        <v>153.66118799999998</v>
      </c>
      <c r="I40" s="6">
        <v>149.591188</v>
      </c>
      <c r="J40" s="6">
        <v>4.07</v>
      </c>
      <c r="K40" s="6">
        <v>153.66118799999998</v>
      </c>
    </row>
    <row r="41" spans="1:11" ht="15" customHeight="1">
      <c r="A41" s="57" t="s">
        <v>82</v>
      </c>
      <c r="B41" s="17">
        <v>116</v>
      </c>
      <c r="C41" s="19">
        <f t="shared" si="3"/>
        <v>1176.0058178818983</v>
      </c>
      <c r="D41" s="60">
        <f t="shared" si="1"/>
        <v>43.336376788297706</v>
      </c>
      <c r="E41" s="65">
        <f t="shared" si="2"/>
        <v>146.1436132117023</v>
      </c>
      <c r="F41" s="63">
        <v>4.07</v>
      </c>
      <c r="G41" s="66">
        <f t="shared" si="0"/>
        <v>193.54999</v>
      </c>
      <c r="I41" s="6">
        <v>189.47999000000002</v>
      </c>
      <c r="J41" s="6">
        <v>4.07</v>
      </c>
      <c r="K41" s="6">
        <v>193.54998999999998</v>
      </c>
    </row>
    <row r="42" spans="1:11" ht="15" customHeight="1">
      <c r="A42" s="57" t="s">
        <v>84</v>
      </c>
      <c r="B42" s="17">
        <v>116</v>
      </c>
      <c r="C42" s="19">
        <f t="shared" si="3"/>
        <v>808.0225456184082</v>
      </c>
      <c r="D42" s="60">
        <f t="shared" si="1"/>
        <v>43.336376788297706</v>
      </c>
      <c r="E42" s="65">
        <f t="shared" si="2"/>
        <v>100.41390321170229</v>
      </c>
      <c r="F42" s="63">
        <v>4.07</v>
      </c>
      <c r="G42" s="66">
        <f t="shared" si="0"/>
        <v>147.82028</v>
      </c>
      <c r="I42" s="6">
        <v>143.75028</v>
      </c>
      <c r="J42" s="6">
        <v>4.07</v>
      </c>
      <c r="K42" s="6">
        <v>147.82028</v>
      </c>
    </row>
    <row r="43" spans="1:11" ht="15" customHeight="1" thickBot="1">
      <c r="A43" s="77" t="s">
        <v>86</v>
      </c>
      <c r="B43" s="78">
        <v>116</v>
      </c>
      <c r="C43" s="79">
        <f t="shared" si="3"/>
        <v>802.0223765598963</v>
      </c>
      <c r="D43" s="81">
        <f t="shared" si="1"/>
        <v>43.336376788297706</v>
      </c>
      <c r="E43" s="82">
        <f t="shared" si="2"/>
        <v>99.6682552117023</v>
      </c>
      <c r="F43" s="83">
        <v>4.07</v>
      </c>
      <c r="G43" s="84">
        <f t="shared" si="0"/>
        <v>147.074632</v>
      </c>
      <c r="I43" s="6">
        <v>143.00463200000002</v>
      </c>
      <c r="J43" s="6">
        <v>4.07</v>
      </c>
      <c r="K43" s="6">
        <v>147.074632</v>
      </c>
    </row>
    <row r="44" spans="1:11" ht="15" customHeight="1" thickBot="1">
      <c r="A44" s="172" t="s">
        <v>644</v>
      </c>
      <c r="B44" s="172"/>
      <c r="C44" s="115">
        <f>SUM(C4:C43)</f>
        <v>29964.96914765016</v>
      </c>
      <c r="D44" s="116">
        <f>SUM(D4:D43)</f>
        <v>1718.5114933290463</v>
      </c>
      <c r="E44" s="116">
        <f>SUM(E4:E43)</f>
        <v>3723.7816296709534</v>
      </c>
      <c r="F44" s="116">
        <f>SUM(F4:F43)</f>
        <v>162.79999999999984</v>
      </c>
      <c r="G44" s="117">
        <f>SUM(G4:G43)</f>
        <v>5605.093123000001</v>
      </c>
      <c r="I44" s="14">
        <f>SUM(I4:I43)</f>
        <v>5442.293122999999</v>
      </c>
      <c r="J44" s="14">
        <f>SUM(J4:J43)</f>
        <v>162.79999999999984</v>
      </c>
      <c r="K44" s="14">
        <f>SUM(K4:K43)</f>
        <v>5605.093123000001</v>
      </c>
    </row>
    <row r="45" spans="1:11" ht="16.5" thickBot="1">
      <c r="A45" s="110"/>
      <c r="B45" s="111"/>
      <c r="C45" s="112"/>
      <c r="D45" s="113"/>
      <c r="E45" s="113"/>
      <c r="F45" s="113"/>
      <c r="G45" s="113"/>
      <c r="I45" s="36"/>
      <c r="J45" s="36"/>
      <c r="K45" s="36"/>
    </row>
    <row r="46" spans="4:7" ht="15.75" customHeight="1">
      <c r="D46" s="157" t="s">
        <v>663</v>
      </c>
      <c r="E46" s="159" t="s">
        <v>664</v>
      </c>
      <c r="F46" s="148" t="s">
        <v>645</v>
      </c>
      <c r="G46" s="51"/>
    </row>
    <row r="47" spans="4:7" ht="15.75" customHeight="1" thickBot="1">
      <c r="D47" s="158"/>
      <c r="E47" s="160"/>
      <c r="F47" s="149"/>
      <c r="G47" s="51"/>
    </row>
    <row r="48" spans="1:7" ht="15.75">
      <c r="A48" s="150" t="s">
        <v>674</v>
      </c>
      <c r="B48" s="151"/>
      <c r="C48" s="151"/>
      <c r="D48" s="96">
        <f>SUM(G4:G5)</f>
        <v>243.06985599999996</v>
      </c>
      <c r="E48" s="97">
        <v>2</v>
      </c>
      <c r="F48" s="96">
        <f>D48/E48</f>
        <v>121.53492799999998</v>
      </c>
      <c r="G48" s="9"/>
    </row>
    <row r="49" spans="1:7" ht="15.75">
      <c r="A49" s="152" t="s">
        <v>672</v>
      </c>
      <c r="B49" s="153"/>
      <c r="C49" s="153"/>
      <c r="D49" s="88">
        <f>G97-D103-D101</f>
        <v>10277.392161</v>
      </c>
      <c r="E49" s="89">
        <v>74</v>
      </c>
      <c r="F49" s="88">
        <f>D49/E49</f>
        <v>138.88367785135134</v>
      </c>
      <c r="G49" s="9"/>
    </row>
    <row r="50" spans="1:7" ht="16.5" thickBot="1">
      <c r="A50" s="154" t="s">
        <v>675</v>
      </c>
      <c r="B50" s="155"/>
      <c r="C50" s="155"/>
      <c r="D50" s="98">
        <f>SUM(G92:G95)</f>
        <v>1267.0120630000001</v>
      </c>
      <c r="E50" s="99">
        <v>4</v>
      </c>
      <c r="F50" s="98">
        <f>D50/E50</f>
        <v>316.75301575000003</v>
      </c>
      <c r="G50" s="9"/>
    </row>
    <row r="51" spans="2:6" ht="16.5" thickBot="1">
      <c r="B51" s="156"/>
      <c r="C51" s="156"/>
      <c r="D51" s="95">
        <f>SUM(D48:D50)</f>
        <v>11787.47408</v>
      </c>
      <c r="E51" s="95">
        <f>SUM(E48:E50)</f>
        <v>80</v>
      </c>
      <c r="F51" s="98">
        <f>D51/E51</f>
        <v>147.343426</v>
      </c>
    </row>
    <row r="52" spans="1:11" ht="16.5" thickBot="1">
      <c r="A52" s="110"/>
      <c r="B52" s="111"/>
      <c r="C52" s="112"/>
      <c r="D52" s="113"/>
      <c r="E52" s="113"/>
      <c r="F52" s="113"/>
      <c r="G52" s="113"/>
      <c r="I52" s="36"/>
      <c r="J52" s="36"/>
      <c r="K52" s="36"/>
    </row>
    <row r="53" spans="1:10" ht="42.75" customHeight="1" thickBot="1">
      <c r="A53" s="185" t="s">
        <v>658</v>
      </c>
      <c r="B53" s="186"/>
      <c r="C53" s="186"/>
      <c r="D53" s="186"/>
      <c r="E53" s="186"/>
      <c r="F53" s="186"/>
      <c r="G53" s="187"/>
      <c r="J53" s="1"/>
    </row>
    <row r="54" spans="1:10" s="21" customFormat="1" ht="24" customHeight="1" thickBot="1">
      <c r="A54" s="168" t="s">
        <v>654</v>
      </c>
      <c r="B54" s="37" t="s">
        <v>638</v>
      </c>
      <c r="C54" s="169" t="s">
        <v>635</v>
      </c>
      <c r="D54" s="38" t="s">
        <v>636</v>
      </c>
      <c r="E54" s="39" t="s">
        <v>637</v>
      </c>
      <c r="F54" s="163" t="s">
        <v>667</v>
      </c>
      <c r="G54" s="163" t="s">
        <v>653</v>
      </c>
      <c r="I54" s="22"/>
      <c r="J54" s="23"/>
    </row>
    <row r="55" spans="1:11" s="21" customFormat="1" ht="21.75" customHeight="1" thickBot="1">
      <c r="A55" s="168"/>
      <c r="B55" s="40" t="s">
        <v>639</v>
      </c>
      <c r="C55" s="170"/>
      <c r="D55" s="41" t="s">
        <v>671</v>
      </c>
      <c r="E55" s="42" t="s">
        <v>669</v>
      </c>
      <c r="F55" s="164"/>
      <c r="G55" s="171"/>
      <c r="I55" s="12" t="s">
        <v>4</v>
      </c>
      <c r="J55" s="12" t="s">
        <v>5</v>
      </c>
      <c r="K55" s="12" t="s">
        <v>6</v>
      </c>
    </row>
    <row r="56" spans="1:11" ht="15" customHeight="1">
      <c r="A56" s="103" t="s">
        <v>88</v>
      </c>
      <c r="B56" s="104">
        <v>116</v>
      </c>
      <c r="C56" s="105">
        <f t="shared" si="3"/>
        <v>689.7272517566223</v>
      </c>
      <c r="D56" s="60">
        <f t="shared" si="1"/>
        <v>43.336376788297706</v>
      </c>
      <c r="E56" s="62">
        <f>I56-D56</f>
        <v>85.71320921170229</v>
      </c>
      <c r="F56" s="106">
        <v>4.07</v>
      </c>
      <c r="G56" s="66">
        <f aca="true" t="shared" si="4" ref="G56:G95">D56+E56+F56</f>
        <v>133.119586</v>
      </c>
      <c r="I56" s="6">
        <v>129.049586</v>
      </c>
      <c r="J56" s="6">
        <v>4.07</v>
      </c>
      <c r="K56" s="6">
        <v>133.119586</v>
      </c>
    </row>
    <row r="57" spans="1:11" ht="15" customHeight="1">
      <c r="A57" s="103" t="s">
        <v>90</v>
      </c>
      <c r="B57" s="104">
        <v>116</v>
      </c>
      <c r="C57" s="105">
        <f t="shared" si="3"/>
        <v>1190.0062096694533</v>
      </c>
      <c r="D57" s="60">
        <f t="shared" si="1"/>
        <v>43.336376788297706</v>
      </c>
      <c r="E57" s="65">
        <f t="shared" si="2"/>
        <v>147.88345821170228</v>
      </c>
      <c r="F57" s="106">
        <v>4.07</v>
      </c>
      <c r="G57" s="66">
        <f t="shared" si="4"/>
        <v>195.28983499999998</v>
      </c>
      <c r="I57" s="6">
        <v>191.219835</v>
      </c>
      <c r="J57" s="6">
        <v>4.07</v>
      </c>
      <c r="K57" s="6">
        <v>195.28983499999998</v>
      </c>
    </row>
    <row r="58" spans="1:11" ht="15" customHeight="1">
      <c r="A58" s="103" t="s">
        <v>92</v>
      </c>
      <c r="B58" s="104">
        <v>116</v>
      </c>
      <c r="C58" s="105">
        <f t="shared" si="3"/>
        <v>830.0231601350062</v>
      </c>
      <c r="D58" s="60">
        <f t="shared" si="1"/>
        <v>43.336376788297706</v>
      </c>
      <c r="E58" s="65">
        <f t="shared" si="2"/>
        <v>103.14794521170228</v>
      </c>
      <c r="F58" s="106">
        <v>4.07</v>
      </c>
      <c r="G58" s="66">
        <f t="shared" si="4"/>
        <v>150.55432199999998</v>
      </c>
      <c r="I58" s="6">
        <v>146.484322</v>
      </c>
      <c r="J58" s="6">
        <v>4.07</v>
      </c>
      <c r="K58" s="6">
        <v>150.554322</v>
      </c>
    </row>
    <row r="59" spans="1:11" ht="15" customHeight="1">
      <c r="A59" s="103" t="s">
        <v>94</v>
      </c>
      <c r="B59" s="104">
        <v>116</v>
      </c>
      <c r="C59" s="105">
        <f t="shared" si="3"/>
        <v>881.7716006700473</v>
      </c>
      <c r="D59" s="60">
        <f t="shared" si="1"/>
        <v>43.336376788297706</v>
      </c>
      <c r="E59" s="65">
        <f t="shared" si="2"/>
        <v>109.5787842117023</v>
      </c>
      <c r="F59" s="106">
        <v>4.07</v>
      </c>
      <c r="G59" s="66">
        <f t="shared" si="4"/>
        <v>156.985161</v>
      </c>
      <c r="I59" s="6">
        <v>152.915161</v>
      </c>
      <c r="J59" s="6">
        <v>4.07</v>
      </c>
      <c r="K59" s="6">
        <v>156.985161</v>
      </c>
    </row>
    <row r="60" spans="1:11" ht="15" customHeight="1">
      <c r="A60" s="103" t="s">
        <v>96</v>
      </c>
      <c r="B60" s="104">
        <v>116</v>
      </c>
      <c r="C60" s="105">
        <f t="shared" si="3"/>
        <v>760.7682369225961</v>
      </c>
      <c r="D60" s="60">
        <f t="shared" si="1"/>
        <v>43.336376788297706</v>
      </c>
      <c r="E60" s="65">
        <f t="shared" si="2"/>
        <v>94.54155521170227</v>
      </c>
      <c r="F60" s="106">
        <v>4.07</v>
      </c>
      <c r="G60" s="66">
        <f t="shared" si="4"/>
        <v>141.94793199999998</v>
      </c>
      <c r="I60" s="6">
        <v>137.877932</v>
      </c>
      <c r="J60" s="6">
        <v>4.07</v>
      </c>
      <c r="K60" s="6">
        <v>141.947932</v>
      </c>
    </row>
    <row r="61" spans="1:11" ht="15" customHeight="1">
      <c r="A61" s="103" t="s">
        <v>98</v>
      </c>
      <c r="B61" s="104">
        <v>116</v>
      </c>
      <c r="C61" s="105">
        <f t="shared" si="3"/>
        <v>603.9898565441885</v>
      </c>
      <c r="D61" s="60">
        <f t="shared" si="1"/>
        <v>43.336376788297706</v>
      </c>
      <c r="E61" s="65">
        <f t="shared" si="2"/>
        <v>75.05852321170232</v>
      </c>
      <c r="F61" s="106">
        <v>4.07</v>
      </c>
      <c r="G61" s="66">
        <f t="shared" si="4"/>
        <v>122.46490000000003</v>
      </c>
      <c r="I61" s="6">
        <v>118.39490000000002</v>
      </c>
      <c r="J61" s="6">
        <v>4.07</v>
      </c>
      <c r="K61" s="6">
        <v>122.4649</v>
      </c>
    </row>
    <row r="62" spans="1:11" ht="15" customHeight="1">
      <c r="A62" s="103" t="s">
        <v>100</v>
      </c>
      <c r="B62" s="104">
        <v>116</v>
      </c>
      <c r="C62" s="105">
        <f t="shared" si="3"/>
        <v>667.0186129779714</v>
      </c>
      <c r="D62" s="60">
        <f t="shared" si="1"/>
        <v>43.336376788297706</v>
      </c>
      <c r="E62" s="65">
        <f t="shared" si="2"/>
        <v>82.8911802117023</v>
      </c>
      <c r="F62" s="106">
        <v>4.07</v>
      </c>
      <c r="G62" s="66">
        <f t="shared" si="4"/>
        <v>130.297557</v>
      </c>
      <c r="I62" s="6">
        <v>126.227557</v>
      </c>
      <c r="J62" s="6">
        <v>4.07</v>
      </c>
      <c r="K62" s="6">
        <v>130.29755699999998</v>
      </c>
    </row>
    <row r="63" spans="1:11" ht="15" customHeight="1">
      <c r="A63" s="103" t="s">
        <v>102</v>
      </c>
      <c r="B63" s="104">
        <v>116</v>
      </c>
      <c r="C63" s="105">
        <f t="shared" si="3"/>
        <v>856.0238819926662</v>
      </c>
      <c r="D63" s="60">
        <f t="shared" si="1"/>
        <v>43.336376788297706</v>
      </c>
      <c r="E63" s="65">
        <f t="shared" si="2"/>
        <v>106.37908521170229</v>
      </c>
      <c r="F63" s="106">
        <v>4.07</v>
      </c>
      <c r="G63" s="66">
        <f t="shared" si="4"/>
        <v>153.785462</v>
      </c>
      <c r="I63" s="6">
        <v>149.715462</v>
      </c>
      <c r="J63" s="6">
        <v>4.07</v>
      </c>
      <c r="K63" s="6">
        <v>153.785462</v>
      </c>
    </row>
    <row r="64" spans="1:11" ht="15" customHeight="1">
      <c r="A64" s="103" t="s">
        <v>104</v>
      </c>
      <c r="B64" s="104">
        <v>116</v>
      </c>
      <c r="C64" s="105">
        <f t="shared" si="3"/>
        <v>41.001146207491175</v>
      </c>
      <c r="D64" s="60">
        <f t="shared" si="1"/>
        <v>43.336376788297706</v>
      </c>
      <c r="E64" s="65">
        <f t="shared" si="2"/>
        <v>5.095260211702289</v>
      </c>
      <c r="F64" s="106">
        <v>4.07</v>
      </c>
      <c r="G64" s="66">
        <f t="shared" si="4"/>
        <v>52.501636999999995</v>
      </c>
      <c r="I64" s="6">
        <v>48.431636999999995</v>
      </c>
      <c r="J64" s="6">
        <v>4.07</v>
      </c>
      <c r="K64" s="6">
        <v>52.501636999999995</v>
      </c>
    </row>
    <row r="65" spans="1:11" ht="15" customHeight="1">
      <c r="A65" s="103" t="s">
        <v>106</v>
      </c>
      <c r="B65" s="104">
        <v>116</v>
      </c>
      <c r="C65" s="105">
        <f t="shared" si="3"/>
        <v>648.9911083891905</v>
      </c>
      <c r="D65" s="60">
        <f t="shared" si="1"/>
        <v>43.336376788297706</v>
      </c>
      <c r="E65" s="65">
        <f t="shared" si="2"/>
        <v>80.65088121170231</v>
      </c>
      <c r="F65" s="106">
        <v>4.07</v>
      </c>
      <c r="G65" s="66">
        <f t="shared" si="4"/>
        <v>128.05725800000002</v>
      </c>
      <c r="I65" s="6">
        <v>123.98725800000001</v>
      </c>
      <c r="J65" s="6">
        <v>4.07</v>
      </c>
      <c r="K65" s="6">
        <v>128.057258</v>
      </c>
    </row>
    <row r="66" spans="1:11" ht="15" customHeight="1">
      <c r="A66" s="103" t="s">
        <v>108</v>
      </c>
      <c r="B66" s="104">
        <v>116</v>
      </c>
      <c r="C66" s="105">
        <f t="shared" si="3"/>
        <v>837.0233600522432</v>
      </c>
      <c r="D66" s="60">
        <f t="shared" si="1"/>
        <v>43.336376788297706</v>
      </c>
      <c r="E66" s="65">
        <f t="shared" si="2"/>
        <v>104.01786821170228</v>
      </c>
      <c r="F66" s="106">
        <v>4.07</v>
      </c>
      <c r="G66" s="66">
        <f t="shared" si="4"/>
        <v>151.42424499999998</v>
      </c>
      <c r="I66" s="6">
        <v>147.354245</v>
      </c>
      <c r="J66" s="6">
        <v>4.07</v>
      </c>
      <c r="K66" s="6">
        <v>151.42424499999998</v>
      </c>
    </row>
    <row r="67" spans="1:11" ht="15" customHeight="1">
      <c r="A67" s="103" t="s">
        <v>110</v>
      </c>
      <c r="B67" s="104">
        <v>116</v>
      </c>
      <c r="C67" s="105">
        <f t="shared" si="3"/>
        <v>684.0190892947822</v>
      </c>
      <c r="D67" s="60">
        <f t="shared" si="1"/>
        <v>43.336376788297706</v>
      </c>
      <c r="E67" s="65">
        <f t="shared" si="2"/>
        <v>85.00384921170229</v>
      </c>
      <c r="F67" s="106">
        <v>4.07</v>
      </c>
      <c r="G67" s="66">
        <f t="shared" si="4"/>
        <v>132.410226</v>
      </c>
      <c r="I67" s="6">
        <v>128.340226</v>
      </c>
      <c r="J67" s="6">
        <v>4.07</v>
      </c>
      <c r="K67" s="6">
        <v>132.410226</v>
      </c>
    </row>
    <row r="68" spans="1:11" ht="15" customHeight="1">
      <c r="A68" s="103" t="s">
        <v>112</v>
      </c>
      <c r="B68" s="104">
        <v>116</v>
      </c>
      <c r="C68" s="105">
        <f t="shared" si="3"/>
        <v>1025.584608123437</v>
      </c>
      <c r="D68" s="60">
        <f t="shared" si="1"/>
        <v>43.336376788297706</v>
      </c>
      <c r="E68" s="65">
        <f t="shared" si="2"/>
        <v>127.45059421170225</v>
      </c>
      <c r="F68" s="106">
        <v>4.07</v>
      </c>
      <c r="G68" s="66">
        <f t="shared" si="4"/>
        <v>174.85697099999996</v>
      </c>
      <c r="I68" s="6">
        <v>170.78697099999997</v>
      </c>
      <c r="J68" s="6">
        <v>4.07</v>
      </c>
      <c r="K68" s="6">
        <v>174.856971</v>
      </c>
    </row>
    <row r="69" spans="1:11" ht="15" customHeight="1">
      <c r="A69" s="103" t="s">
        <v>114</v>
      </c>
      <c r="B69" s="104">
        <v>116</v>
      </c>
      <c r="C69" s="105">
        <f t="shared" si="3"/>
        <v>704.9926755394102</v>
      </c>
      <c r="D69" s="60">
        <f t="shared" si="1"/>
        <v>43.336376788297706</v>
      </c>
      <c r="E69" s="65">
        <f t="shared" si="2"/>
        <v>87.6102612117023</v>
      </c>
      <c r="F69" s="106">
        <v>4.07</v>
      </c>
      <c r="G69" s="66">
        <f t="shared" si="4"/>
        <v>135.016638</v>
      </c>
      <c r="I69" s="6">
        <v>130.946638</v>
      </c>
      <c r="J69" s="6">
        <v>4.07</v>
      </c>
      <c r="K69" s="6">
        <v>135.016638</v>
      </c>
    </row>
    <row r="70" spans="1:11" ht="15" customHeight="1">
      <c r="A70" s="103" t="s">
        <v>116</v>
      </c>
      <c r="B70" s="104">
        <v>116</v>
      </c>
      <c r="C70" s="105">
        <f t="shared" si="3"/>
        <v>360.0100486512432</v>
      </c>
      <c r="D70" s="60">
        <f t="shared" si="1"/>
        <v>43.336376788297706</v>
      </c>
      <c r="E70" s="65">
        <f t="shared" si="2"/>
        <v>44.73886821170229</v>
      </c>
      <c r="F70" s="106">
        <v>4.07</v>
      </c>
      <c r="G70" s="66">
        <f t="shared" si="4"/>
        <v>92.14524499999999</v>
      </c>
      <c r="I70" s="6">
        <v>88.075245</v>
      </c>
      <c r="J70" s="6">
        <v>4.07</v>
      </c>
      <c r="K70" s="6">
        <v>92.145245</v>
      </c>
    </row>
    <row r="71" spans="1:11" ht="15" customHeight="1">
      <c r="A71" s="103" t="s">
        <v>118</v>
      </c>
      <c r="B71" s="104">
        <v>116</v>
      </c>
      <c r="C71" s="105">
        <f t="shared" si="3"/>
        <v>521.0145421377474</v>
      </c>
      <c r="D71" s="60">
        <f t="shared" si="1"/>
        <v>43.336376788297706</v>
      </c>
      <c r="E71" s="65">
        <f t="shared" si="2"/>
        <v>64.74708421170232</v>
      </c>
      <c r="F71" s="106">
        <v>4.07</v>
      </c>
      <c r="G71" s="66">
        <f t="shared" si="4"/>
        <v>112.15346100000002</v>
      </c>
      <c r="I71" s="6">
        <v>108.08346100000001</v>
      </c>
      <c r="J71" s="6">
        <v>4.07</v>
      </c>
      <c r="K71" s="6">
        <v>112.153461</v>
      </c>
    </row>
    <row r="72" spans="1:11" ht="15" customHeight="1">
      <c r="A72" s="103" t="s">
        <v>120</v>
      </c>
      <c r="B72" s="104">
        <v>116</v>
      </c>
      <c r="C72" s="105">
        <f t="shared" si="3"/>
        <v>654.7652636337493</v>
      </c>
      <c r="D72" s="60">
        <f t="shared" si="1"/>
        <v>43.336376788297706</v>
      </c>
      <c r="E72" s="65">
        <f t="shared" si="2"/>
        <v>81.3684422117023</v>
      </c>
      <c r="F72" s="106">
        <v>4.07</v>
      </c>
      <c r="G72" s="66">
        <f t="shared" si="4"/>
        <v>128.774819</v>
      </c>
      <c r="I72" s="6">
        <v>124.70481900000001</v>
      </c>
      <c r="J72" s="6">
        <v>4.07</v>
      </c>
      <c r="K72" s="6">
        <v>128.774819</v>
      </c>
    </row>
    <row r="73" spans="1:11" ht="15" customHeight="1">
      <c r="A73" s="103" t="s">
        <v>122</v>
      </c>
      <c r="B73" s="104">
        <v>116</v>
      </c>
      <c r="C73" s="105">
        <f t="shared" si="3"/>
        <v>1003.0009943252895</v>
      </c>
      <c r="D73" s="60">
        <f t="shared" si="1"/>
        <v>43.336376788297706</v>
      </c>
      <c r="E73" s="65">
        <f t="shared" si="2"/>
        <v>124.64410221170232</v>
      </c>
      <c r="F73" s="106">
        <v>4.07</v>
      </c>
      <c r="G73" s="66">
        <f t="shared" si="4"/>
        <v>172.05047900000002</v>
      </c>
      <c r="I73" s="6">
        <v>167.98047900000003</v>
      </c>
      <c r="J73" s="6">
        <v>4.07</v>
      </c>
      <c r="K73" s="6">
        <v>172.05047899999997</v>
      </c>
    </row>
    <row r="74" spans="1:11" ht="15" customHeight="1">
      <c r="A74" s="103" t="s">
        <v>124</v>
      </c>
      <c r="B74" s="104">
        <v>116</v>
      </c>
      <c r="C74" s="105">
        <f t="shared" si="3"/>
        <v>693.0193348356312</v>
      </c>
      <c r="D74" s="60">
        <f t="shared" si="1"/>
        <v>43.336376788297706</v>
      </c>
      <c r="E74" s="65">
        <f t="shared" si="2"/>
        <v>86.12232021170229</v>
      </c>
      <c r="F74" s="106">
        <v>4.07</v>
      </c>
      <c r="G74" s="66">
        <f t="shared" si="4"/>
        <v>133.528697</v>
      </c>
      <c r="I74" s="6">
        <v>129.458697</v>
      </c>
      <c r="J74" s="6">
        <v>4.07</v>
      </c>
      <c r="K74" s="6">
        <v>133.528697</v>
      </c>
    </row>
    <row r="75" spans="1:11" ht="15" customHeight="1">
      <c r="A75" s="103" t="s">
        <v>126</v>
      </c>
      <c r="B75" s="104">
        <v>116</v>
      </c>
      <c r="C75" s="105">
        <f t="shared" si="3"/>
        <v>1471.0410495517663</v>
      </c>
      <c r="D75" s="60">
        <f t="shared" si="1"/>
        <v>43.336376788297706</v>
      </c>
      <c r="E75" s="65">
        <f t="shared" si="2"/>
        <v>182.8079852117023</v>
      </c>
      <c r="F75" s="106">
        <v>4.07</v>
      </c>
      <c r="G75" s="66">
        <f t="shared" si="4"/>
        <v>230.214362</v>
      </c>
      <c r="I75" s="6">
        <v>226.144362</v>
      </c>
      <c r="J75" s="6">
        <v>4.07</v>
      </c>
      <c r="K75" s="6">
        <v>230.214362</v>
      </c>
    </row>
    <row r="76" spans="1:11" ht="15" customHeight="1">
      <c r="A76" s="103" t="s">
        <v>128</v>
      </c>
      <c r="B76" s="104">
        <v>116</v>
      </c>
      <c r="C76" s="105">
        <f t="shared" si="3"/>
        <v>323.75603111989216</v>
      </c>
      <c r="D76" s="60">
        <f t="shared" si="1"/>
        <v>43.336376788297706</v>
      </c>
      <c r="E76" s="65">
        <f t="shared" si="2"/>
        <v>40.233539211702286</v>
      </c>
      <c r="F76" s="106">
        <v>4.07</v>
      </c>
      <c r="G76" s="66">
        <f t="shared" si="4"/>
        <v>87.639916</v>
      </c>
      <c r="I76" s="6">
        <v>83.56991599999999</v>
      </c>
      <c r="J76" s="6">
        <v>4.07</v>
      </c>
      <c r="K76" s="6">
        <v>87.639916</v>
      </c>
    </row>
    <row r="77" spans="1:11" ht="15" customHeight="1">
      <c r="A77" s="103" t="s">
        <v>130</v>
      </c>
      <c r="B77" s="104">
        <v>116</v>
      </c>
      <c r="C77" s="105">
        <f t="shared" si="3"/>
        <v>779.7687508161002</v>
      </c>
      <c r="D77" s="60">
        <f t="shared" si="1"/>
        <v>43.336376788297706</v>
      </c>
      <c r="E77" s="65">
        <f aca="true" t="shared" si="5" ref="E77:E95">I77-D77</f>
        <v>96.90277121170229</v>
      </c>
      <c r="F77" s="106">
        <v>4.07</v>
      </c>
      <c r="G77" s="66">
        <f t="shared" si="4"/>
        <v>144.309148</v>
      </c>
      <c r="I77" s="6">
        <v>140.239148</v>
      </c>
      <c r="J77" s="6">
        <v>4.07</v>
      </c>
      <c r="K77" s="6">
        <v>144.309148</v>
      </c>
    </row>
    <row r="78" spans="1:11" ht="15" customHeight="1">
      <c r="A78" s="103" t="s">
        <v>132</v>
      </c>
      <c r="B78" s="104">
        <v>116</v>
      </c>
      <c r="C78" s="105">
        <f t="shared" si="3"/>
        <v>43.00119987802227</v>
      </c>
      <c r="D78" s="60">
        <f t="shared" si="1"/>
        <v>43.336376788297706</v>
      </c>
      <c r="E78" s="65">
        <f t="shared" si="5"/>
        <v>5.3438092117023</v>
      </c>
      <c r="F78" s="106">
        <v>4.07</v>
      </c>
      <c r="G78" s="66">
        <f t="shared" si="4"/>
        <v>52.75018600000001</v>
      </c>
      <c r="I78" s="6">
        <v>48.680186000000006</v>
      </c>
      <c r="J78" s="6">
        <v>4.07</v>
      </c>
      <c r="K78" s="6">
        <v>52.75018600000001</v>
      </c>
    </row>
    <row r="79" spans="1:11" ht="15" customHeight="1">
      <c r="A79" s="103" t="s">
        <v>134</v>
      </c>
      <c r="B79" s="104">
        <v>116</v>
      </c>
      <c r="C79" s="105">
        <f t="shared" si="3"/>
        <v>33.00092347844818</v>
      </c>
      <c r="D79" s="60">
        <f t="shared" si="1"/>
        <v>43.336376788297706</v>
      </c>
      <c r="E79" s="65">
        <f t="shared" si="5"/>
        <v>4.101063211702289</v>
      </c>
      <c r="F79" s="106">
        <v>4.07</v>
      </c>
      <c r="G79" s="66">
        <f t="shared" si="4"/>
        <v>51.507439999999995</v>
      </c>
      <c r="I79" s="6">
        <v>47.437439999999995</v>
      </c>
      <c r="J79" s="6">
        <v>4.07</v>
      </c>
      <c r="K79" s="6">
        <v>51.507439999999995</v>
      </c>
    </row>
    <row r="80" spans="1:11" ht="15" customHeight="1">
      <c r="A80" s="103" t="s">
        <v>136</v>
      </c>
      <c r="B80" s="104">
        <v>116</v>
      </c>
      <c r="C80" s="105">
        <f t="shared" si="3"/>
        <v>1217.033959799083</v>
      </c>
      <c r="D80" s="60">
        <f t="shared" si="1"/>
        <v>43.336376788297706</v>
      </c>
      <c r="E80" s="65">
        <f t="shared" si="5"/>
        <v>151.24222821170227</v>
      </c>
      <c r="F80" s="106">
        <v>4.07</v>
      </c>
      <c r="G80" s="66">
        <f t="shared" si="4"/>
        <v>198.64860499999998</v>
      </c>
      <c r="I80" s="6">
        <v>194.57860499999998</v>
      </c>
      <c r="J80" s="6">
        <v>4.07</v>
      </c>
      <c r="K80" s="6">
        <v>198.648605</v>
      </c>
    </row>
    <row r="81" spans="1:11" ht="15" customHeight="1">
      <c r="A81" s="103" t="s">
        <v>138</v>
      </c>
      <c r="B81" s="104">
        <v>116</v>
      </c>
      <c r="C81" s="105">
        <f t="shared" si="3"/>
        <v>353.7568603186142</v>
      </c>
      <c r="D81" s="60">
        <f aca="true" t="shared" si="6" ref="D81:D95">B81*77470/62210*30/100</f>
        <v>43.336376788297706</v>
      </c>
      <c r="E81" s="65">
        <f t="shared" si="5"/>
        <v>43.96177721170229</v>
      </c>
      <c r="F81" s="106">
        <v>4.07</v>
      </c>
      <c r="G81" s="66">
        <f t="shared" si="4"/>
        <v>91.368154</v>
      </c>
      <c r="I81" s="6">
        <v>87.298154</v>
      </c>
      <c r="J81" s="6">
        <v>4.07</v>
      </c>
      <c r="K81" s="6">
        <v>91.36815399999999</v>
      </c>
    </row>
    <row r="82" spans="1:11" ht="15" customHeight="1">
      <c r="A82" s="103" t="s">
        <v>140</v>
      </c>
      <c r="B82" s="104">
        <v>116</v>
      </c>
      <c r="C82" s="105">
        <f aca="true" t="shared" si="7" ref="C82:C95">E82*8.046919</f>
        <v>1369.0381996978192</v>
      </c>
      <c r="D82" s="60">
        <f t="shared" si="6"/>
        <v>43.336376788297706</v>
      </c>
      <c r="E82" s="65">
        <f t="shared" si="5"/>
        <v>170.13197221170228</v>
      </c>
      <c r="F82" s="106">
        <v>4.07</v>
      </c>
      <c r="G82" s="66">
        <f t="shared" si="4"/>
        <v>217.53834899999998</v>
      </c>
      <c r="I82" s="6">
        <v>213.468349</v>
      </c>
      <c r="J82" s="6">
        <v>4.07</v>
      </c>
      <c r="K82" s="6">
        <v>217.538349</v>
      </c>
    </row>
    <row r="83" spans="1:11" ht="15" customHeight="1">
      <c r="A83" s="103" t="s">
        <v>142</v>
      </c>
      <c r="B83" s="104">
        <v>116</v>
      </c>
      <c r="C83" s="105">
        <f t="shared" si="7"/>
        <v>840.0234365345802</v>
      </c>
      <c r="D83" s="60">
        <f t="shared" si="6"/>
        <v>43.336376788297706</v>
      </c>
      <c r="E83" s="65">
        <f t="shared" si="5"/>
        <v>104.39069121170229</v>
      </c>
      <c r="F83" s="106">
        <v>4.07</v>
      </c>
      <c r="G83" s="66">
        <f t="shared" si="4"/>
        <v>151.797068</v>
      </c>
      <c r="I83" s="6">
        <v>147.727068</v>
      </c>
      <c r="J83" s="6">
        <v>4.07</v>
      </c>
      <c r="K83" s="6">
        <v>151.797068</v>
      </c>
    </row>
    <row r="84" spans="1:11" ht="15" customHeight="1">
      <c r="A84" s="103" t="s">
        <v>144</v>
      </c>
      <c r="B84" s="104">
        <v>116</v>
      </c>
      <c r="C84" s="105">
        <f t="shared" si="7"/>
        <v>553.4564444497144</v>
      </c>
      <c r="D84" s="60">
        <f t="shared" si="6"/>
        <v>43.336376788297706</v>
      </c>
      <c r="E84" s="65">
        <f t="shared" si="5"/>
        <v>68.7786772117023</v>
      </c>
      <c r="F84" s="106">
        <v>4.07</v>
      </c>
      <c r="G84" s="66">
        <f t="shared" si="4"/>
        <v>116.18505400000001</v>
      </c>
      <c r="I84" s="6">
        <v>112.115054</v>
      </c>
      <c r="J84" s="6">
        <v>4.07</v>
      </c>
      <c r="K84" s="6">
        <v>116.18505400000001</v>
      </c>
    </row>
    <row r="85" spans="1:11" ht="15" customHeight="1">
      <c r="A85" s="103" t="s">
        <v>146</v>
      </c>
      <c r="B85" s="104">
        <v>116</v>
      </c>
      <c r="C85" s="105">
        <f t="shared" si="7"/>
        <v>190.7523212084982</v>
      </c>
      <c r="D85" s="60">
        <f t="shared" si="6"/>
        <v>43.336376788297706</v>
      </c>
      <c r="E85" s="65">
        <f t="shared" si="5"/>
        <v>23.705013211702287</v>
      </c>
      <c r="F85" s="106">
        <v>4.07</v>
      </c>
      <c r="G85" s="66">
        <f t="shared" si="4"/>
        <v>71.11139</v>
      </c>
      <c r="I85" s="6">
        <v>67.04138999999999</v>
      </c>
      <c r="J85" s="6">
        <v>4.07</v>
      </c>
      <c r="K85" s="6">
        <v>71.11139</v>
      </c>
    </row>
    <row r="86" spans="1:11" ht="15" customHeight="1">
      <c r="A86" s="103" t="s">
        <v>148</v>
      </c>
      <c r="B86" s="104">
        <v>116</v>
      </c>
      <c r="C86" s="105">
        <f t="shared" si="7"/>
        <v>1781.0496903608312</v>
      </c>
      <c r="D86" s="60">
        <f t="shared" si="6"/>
        <v>43.336376788297706</v>
      </c>
      <c r="E86" s="65">
        <f t="shared" si="5"/>
        <v>221.33312021170227</v>
      </c>
      <c r="F86" s="106">
        <v>4.07</v>
      </c>
      <c r="G86" s="66">
        <f t="shared" si="4"/>
        <v>268.739497</v>
      </c>
      <c r="I86" s="6">
        <v>264.669497</v>
      </c>
      <c r="J86" s="6">
        <v>4.07</v>
      </c>
      <c r="K86" s="6">
        <v>268.73949700000003</v>
      </c>
    </row>
    <row r="87" spans="1:11" ht="15" customHeight="1">
      <c r="A87" s="103" t="s">
        <v>150</v>
      </c>
      <c r="B87" s="104">
        <v>116</v>
      </c>
      <c r="C87" s="105">
        <f t="shared" si="7"/>
        <v>3.0000781858882357</v>
      </c>
      <c r="D87" s="60">
        <f t="shared" si="6"/>
        <v>43.336376788297706</v>
      </c>
      <c r="E87" s="65">
        <f t="shared" si="5"/>
        <v>0.37282321170229693</v>
      </c>
      <c r="F87" s="106">
        <v>4.07</v>
      </c>
      <c r="G87" s="66">
        <f t="shared" si="4"/>
        <v>47.7792</v>
      </c>
      <c r="I87" s="6">
        <v>43.7092</v>
      </c>
      <c r="J87" s="6">
        <v>4.07</v>
      </c>
      <c r="K87" s="6">
        <v>47.7792</v>
      </c>
    </row>
    <row r="88" spans="1:11" ht="15" customHeight="1">
      <c r="A88" s="103" t="s">
        <v>225</v>
      </c>
      <c r="B88" s="104">
        <v>116</v>
      </c>
      <c r="C88" s="105">
        <f t="shared" si="7"/>
        <v>1194.0063170105152</v>
      </c>
      <c r="D88" s="60">
        <f t="shared" si="6"/>
        <v>43.336376788297706</v>
      </c>
      <c r="E88" s="65">
        <f t="shared" si="5"/>
        <v>148.38055621170227</v>
      </c>
      <c r="F88" s="106">
        <v>4.07</v>
      </c>
      <c r="G88" s="66">
        <f t="shared" si="4"/>
        <v>195.78693299999998</v>
      </c>
      <c r="I88" s="6">
        <v>191.71693299999998</v>
      </c>
      <c r="J88" s="6">
        <v>4.07</v>
      </c>
      <c r="K88" s="6">
        <v>195.786933</v>
      </c>
    </row>
    <row r="89" spans="1:11" ht="15" customHeight="1">
      <c r="A89" s="103" t="s">
        <v>227</v>
      </c>
      <c r="B89" s="104">
        <v>116</v>
      </c>
      <c r="C89" s="105">
        <f t="shared" si="7"/>
        <v>1048.0022461702913</v>
      </c>
      <c r="D89" s="60">
        <f t="shared" si="6"/>
        <v>43.336376788297706</v>
      </c>
      <c r="E89" s="65">
        <f t="shared" si="5"/>
        <v>130.23646021170228</v>
      </c>
      <c r="F89" s="106">
        <v>4.07</v>
      </c>
      <c r="G89" s="66">
        <f t="shared" si="4"/>
        <v>177.642837</v>
      </c>
      <c r="I89" s="6">
        <v>173.572837</v>
      </c>
      <c r="J89" s="6">
        <v>4.07</v>
      </c>
      <c r="K89" s="6">
        <v>177.64283700000001</v>
      </c>
    </row>
    <row r="90" spans="1:11" ht="15" customHeight="1">
      <c r="A90" s="103" t="s">
        <v>229</v>
      </c>
      <c r="B90" s="104">
        <v>116</v>
      </c>
      <c r="C90" s="105">
        <f t="shared" si="7"/>
        <v>597.0166540401963</v>
      </c>
      <c r="D90" s="60">
        <f t="shared" si="6"/>
        <v>43.336376788297706</v>
      </c>
      <c r="E90" s="65">
        <f t="shared" si="5"/>
        <v>74.1919552117023</v>
      </c>
      <c r="F90" s="106">
        <v>4.07</v>
      </c>
      <c r="G90" s="66">
        <f t="shared" si="4"/>
        <v>121.598332</v>
      </c>
      <c r="I90" s="6">
        <v>117.528332</v>
      </c>
      <c r="J90" s="6">
        <v>4.07</v>
      </c>
      <c r="K90" s="6">
        <v>121.598332</v>
      </c>
    </row>
    <row r="91" spans="1:11" ht="15" customHeight="1">
      <c r="A91" s="103" t="s">
        <v>231</v>
      </c>
      <c r="B91" s="104">
        <v>116</v>
      </c>
      <c r="C91" s="105">
        <f t="shared" si="7"/>
        <v>370.0103330977362</v>
      </c>
      <c r="D91" s="60">
        <f t="shared" si="6"/>
        <v>43.336376788297706</v>
      </c>
      <c r="E91" s="65">
        <f t="shared" si="5"/>
        <v>45.981615211702284</v>
      </c>
      <c r="F91" s="106">
        <v>4.07</v>
      </c>
      <c r="G91" s="66">
        <f t="shared" si="4"/>
        <v>93.387992</v>
      </c>
      <c r="I91" s="6">
        <v>89.31799199999999</v>
      </c>
      <c r="J91" s="6">
        <v>4.07</v>
      </c>
      <c r="K91" s="6">
        <v>93.387992</v>
      </c>
    </row>
    <row r="92" spans="1:11" ht="15" customHeight="1">
      <c r="A92" s="103" t="s">
        <v>233</v>
      </c>
      <c r="B92" s="104">
        <v>253</v>
      </c>
      <c r="C92" s="105">
        <f t="shared" si="7"/>
        <v>863.0240791353268</v>
      </c>
      <c r="D92" s="60">
        <f t="shared" si="6"/>
        <v>94.51813213309757</v>
      </c>
      <c r="E92" s="65">
        <f t="shared" si="5"/>
        <v>107.24900786690245</v>
      </c>
      <c r="F92" s="106">
        <v>4.07</v>
      </c>
      <c r="G92" s="66">
        <f t="shared" si="4"/>
        <v>205.83714</v>
      </c>
      <c r="I92" s="6">
        <v>201.76714</v>
      </c>
      <c r="J92" s="6">
        <v>4.07</v>
      </c>
      <c r="K92" s="6">
        <v>205.83714</v>
      </c>
    </row>
    <row r="93" spans="1:11" ht="15" customHeight="1">
      <c r="A93" s="103" t="s">
        <v>235</v>
      </c>
      <c r="B93" s="104">
        <v>253</v>
      </c>
      <c r="C93" s="105">
        <f t="shared" si="7"/>
        <v>1763.0491965045567</v>
      </c>
      <c r="D93" s="60">
        <f t="shared" si="6"/>
        <v>94.51813213309757</v>
      </c>
      <c r="E93" s="65">
        <f t="shared" si="5"/>
        <v>219.09617786690242</v>
      </c>
      <c r="F93" s="106">
        <v>4.07</v>
      </c>
      <c r="G93" s="66">
        <f t="shared" si="4"/>
        <v>317.68431</v>
      </c>
      <c r="I93" s="6">
        <v>313.61431</v>
      </c>
      <c r="J93" s="6">
        <v>4.07</v>
      </c>
      <c r="K93" s="6">
        <v>317.68431</v>
      </c>
    </row>
    <row r="94" spans="1:11" ht="15" customHeight="1">
      <c r="A94" s="103" t="s">
        <v>237</v>
      </c>
      <c r="B94" s="104">
        <v>255</v>
      </c>
      <c r="C94" s="105">
        <f t="shared" si="7"/>
        <v>1560.0435364253783</v>
      </c>
      <c r="D94" s="60">
        <f t="shared" si="6"/>
        <v>95.26531104324063</v>
      </c>
      <c r="E94" s="65">
        <f t="shared" si="5"/>
        <v>193.86842795675938</v>
      </c>
      <c r="F94" s="106">
        <v>4.07</v>
      </c>
      <c r="G94" s="66">
        <f t="shared" si="4"/>
        <v>293.203739</v>
      </c>
      <c r="I94" s="6">
        <v>289.133739</v>
      </c>
      <c r="J94" s="6">
        <v>4.07</v>
      </c>
      <c r="K94" s="6">
        <v>293.203739</v>
      </c>
    </row>
    <row r="95" spans="1:11" ht="15" customHeight="1" thickBot="1">
      <c r="A95" s="107" t="s">
        <v>239</v>
      </c>
      <c r="B95" s="108">
        <v>255</v>
      </c>
      <c r="C95" s="108">
        <f t="shared" si="7"/>
        <v>2824.0788000364437</v>
      </c>
      <c r="D95" s="81">
        <f t="shared" si="6"/>
        <v>95.26531104324063</v>
      </c>
      <c r="E95" s="82">
        <f t="shared" si="5"/>
        <v>350.9515629567594</v>
      </c>
      <c r="F95" s="109">
        <v>4.07</v>
      </c>
      <c r="G95" s="84">
        <f t="shared" si="4"/>
        <v>450.286874</v>
      </c>
      <c r="I95" s="6">
        <v>446.216874</v>
      </c>
      <c r="J95" s="6">
        <v>4.07</v>
      </c>
      <c r="K95" s="6">
        <v>450.286874</v>
      </c>
    </row>
    <row r="96" spans="1:11" ht="16.5" thickBot="1">
      <c r="A96" s="172" t="s">
        <v>644</v>
      </c>
      <c r="B96" s="172"/>
      <c r="C96" s="100">
        <f>SUM(C56:C95)</f>
        <v>32830.66108967847</v>
      </c>
      <c r="D96" s="101">
        <f>SUM(D56:D95)</f>
        <v>1939.6764507313935</v>
      </c>
      <c r="E96" s="101">
        <f>SUM(E56:E95)</f>
        <v>4079.904506268607</v>
      </c>
      <c r="F96" s="101">
        <f>SUM(F56:F95)</f>
        <v>162.79999999999984</v>
      </c>
      <c r="G96" s="102">
        <f>SUM(G56:G95)</f>
        <v>6182.380956999999</v>
      </c>
      <c r="I96" s="14">
        <f>SUM(I56:I95)</f>
        <v>6019.580957</v>
      </c>
      <c r="J96" s="14">
        <f>SUM(J56:J95)</f>
        <v>162.79999999999984</v>
      </c>
      <c r="K96" s="14">
        <f>SUM(K56:K95)</f>
        <v>6182.380956999999</v>
      </c>
    </row>
    <row r="97" spans="1:11" ht="16.5" thickBot="1">
      <c r="A97" s="172" t="s">
        <v>652</v>
      </c>
      <c r="B97" s="173"/>
      <c r="C97" s="94">
        <f>SUM(C44+C96)</f>
        <v>62795.63023732863</v>
      </c>
      <c r="D97" s="34">
        <f>SUM(D44+D96)</f>
        <v>3658.18794406044</v>
      </c>
      <c r="E97" s="34">
        <f>SUM(E44+E96)</f>
        <v>7803.686135939561</v>
      </c>
      <c r="F97" s="34">
        <f>SUM(F44+F96)</f>
        <v>325.5999999999997</v>
      </c>
      <c r="G97" s="35">
        <f>SUM(G44+G96)</f>
        <v>11787.47408</v>
      </c>
      <c r="I97" s="26">
        <f>SUM(I44+I96)</f>
        <v>11461.874079999998</v>
      </c>
      <c r="J97" s="26">
        <f>SUM(J44+J96)</f>
        <v>325.5999999999997</v>
      </c>
      <c r="K97" s="26">
        <f>SUM(K44+K96)</f>
        <v>11787.47408</v>
      </c>
    </row>
    <row r="98" ht="9" customHeight="1" thickBot="1" thickTop="1"/>
    <row r="99" spans="4:7" ht="15.75" customHeight="1">
      <c r="D99" s="157" t="s">
        <v>663</v>
      </c>
      <c r="E99" s="159" t="s">
        <v>664</v>
      </c>
      <c r="F99" s="148" t="s">
        <v>645</v>
      </c>
      <c r="G99" s="51"/>
    </row>
    <row r="100" spans="4:7" ht="15.75" customHeight="1" thickBot="1">
      <c r="D100" s="158"/>
      <c r="E100" s="160"/>
      <c r="F100" s="149"/>
      <c r="G100" s="51"/>
    </row>
    <row r="101" spans="1:7" ht="15.75">
      <c r="A101" s="150" t="s">
        <v>674</v>
      </c>
      <c r="B101" s="151"/>
      <c r="C101" s="151"/>
      <c r="D101" s="96">
        <f>SUM(G4:G5)</f>
        <v>243.06985599999996</v>
      </c>
      <c r="E101" s="97">
        <v>2</v>
      </c>
      <c r="F101" s="96">
        <f>D101/E101</f>
        <v>121.53492799999998</v>
      </c>
      <c r="G101" s="9"/>
    </row>
    <row r="102" spans="1:7" ht="15.75">
      <c r="A102" s="152" t="s">
        <v>672</v>
      </c>
      <c r="B102" s="153"/>
      <c r="C102" s="153"/>
      <c r="D102" s="88">
        <f>G97-D103-D101</f>
        <v>10277.392161</v>
      </c>
      <c r="E102" s="89">
        <v>74</v>
      </c>
      <c r="F102" s="88">
        <f>D102/E102</f>
        <v>138.88367785135134</v>
      </c>
      <c r="G102" s="9"/>
    </row>
    <row r="103" spans="1:7" ht="16.5" thickBot="1">
      <c r="A103" s="154" t="s">
        <v>675</v>
      </c>
      <c r="B103" s="155"/>
      <c r="C103" s="155"/>
      <c r="D103" s="98">
        <f>SUM(G92:G95)</f>
        <v>1267.0120630000001</v>
      </c>
      <c r="E103" s="99">
        <v>4</v>
      </c>
      <c r="F103" s="98">
        <f>D103/E103</f>
        <v>316.75301575000003</v>
      </c>
      <c r="G103" s="9"/>
    </row>
    <row r="104" spans="2:6" ht="16.5" thickBot="1">
      <c r="B104" s="156"/>
      <c r="C104" s="156"/>
      <c r="D104" s="95">
        <f>SUM(D101:D103)</f>
        <v>11787.47408</v>
      </c>
      <c r="E104" s="95">
        <f>SUM(E101:E103)</f>
        <v>80</v>
      </c>
      <c r="F104" s="98">
        <f>D104/E104</f>
        <v>147.343426</v>
      </c>
    </row>
  </sheetData>
  <sheetProtection/>
  <mergeCells count="27">
    <mergeCell ref="A101:C101"/>
    <mergeCell ref="A102:C102"/>
    <mergeCell ref="A103:C103"/>
    <mergeCell ref="B104:C104"/>
    <mergeCell ref="A97:B97"/>
    <mergeCell ref="C54:C55"/>
    <mergeCell ref="A96:B96"/>
    <mergeCell ref="F54:F55"/>
    <mergeCell ref="G54:G55"/>
    <mergeCell ref="A53:G53"/>
    <mergeCell ref="A54:A55"/>
    <mergeCell ref="A1:G1"/>
    <mergeCell ref="A2:A3"/>
    <mergeCell ref="C2:C3"/>
    <mergeCell ref="F2:F3"/>
    <mergeCell ref="G2:G3"/>
    <mergeCell ref="B51:C51"/>
    <mergeCell ref="D99:D100"/>
    <mergeCell ref="E99:E100"/>
    <mergeCell ref="F99:F100"/>
    <mergeCell ref="A44:B44"/>
    <mergeCell ref="D46:D47"/>
    <mergeCell ref="E46:E47"/>
    <mergeCell ref="F46:F47"/>
    <mergeCell ref="A48:C48"/>
    <mergeCell ref="A49:C49"/>
    <mergeCell ref="A50:C50"/>
  </mergeCells>
  <printOptions/>
  <pageMargins left="0.62" right="0.27" top="0.2" bottom="0.22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I22" sqref="I1:K16384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188" t="s">
        <v>676</v>
      </c>
      <c r="B1" s="189"/>
      <c r="C1" s="189"/>
      <c r="D1" s="189"/>
      <c r="E1" s="189"/>
      <c r="F1" s="189"/>
      <c r="G1" s="190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673</v>
      </c>
      <c r="G2" s="163" t="s">
        <v>653</v>
      </c>
      <c r="I2" s="22"/>
      <c r="J2" s="23"/>
    </row>
    <row r="3" spans="1:11" s="21" customFormat="1" ht="36" customHeight="1" thickBot="1">
      <c r="A3" s="168"/>
      <c r="B3" s="40" t="s">
        <v>639</v>
      </c>
      <c r="C3" s="170"/>
      <c r="D3" s="41" t="s">
        <v>671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.75">
      <c r="A4" s="57" t="s">
        <v>7</v>
      </c>
      <c r="B4" s="18">
        <v>116</v>
      </c>
      <c r="C4" s="19">
        <f>E4*8.046919</f>
        <v>600.0167466163713</v>
      </c>
      <c r="D4" s="59">
        <f>B4*77470/62210*30/100</f>
        <v>43.336376788297706</v>
      </c>
      <c r="E4" s="62">
        <f>I4-D4</f>
        <v>74.5647802117023</v>
      </c>
      <c r="F4" s="63">
        <v>4.07</v>
      </c>
      <c r="G4" s="64">
        <f aca="true" t="shared" si="0" ref="G4:G39">D4+E4+F4</f>
        <v>121.971157</v>
      </c>
      <c r="I4" s="6">
        <v>117.90115700000001</v>
      </c>
      <c r="J4" s="6">
        <v>4.07</v>
      </c>
      <c r="K4" s="6">
        <v>121.971157</v>
      </c>
    </row>
    <row r="5" spans="1:11" ht="15.75">
      <c r="A5" s="57" t="s">
        <v>10</v>
      </c>
      <c r="B5" s="18">
        <v>54</v>
      </c>
      <c r="C5" s="19">
        <f>E5*8.046919</f>
        <v>233.00650952390217</v>
      </c>
      <c r="D5" s="60">
        <f aca="true" t="shared" si="1" ref="D5:D39">B5*77470/62210*30/100</f>
        <v>20.173830573862723</v>
      </c>
      <c r="E5" s="65">
        <f aca="true" t="shared" si="2" ref="E5:E39">I5-D5</f>
        <v>28.955990426137276</v>
      </c>
      <c r="F5" s="63">
        <v>4.07</v>
      </c>
      <c r="G5" s="66">
        <f t="shared" si="0"/>
        <v>53.199821</v>
      </c>
      <c r="I5" s="6">
        <v>49.129821</v>
      </c>
      <c r="J5" s="6">
        <v>4.07</v>
      </c>
      <c r="K5" s="6">
        <v>53.199821</v>
      </c>
    </row>
    <row r="6" spans="1:11" ht="15.75">
      <c r="A6" s="57" t="s">
        <v>12</v>
      </c>
      <c r="B6" s="18">
        <v>56</v>
      </c>
      <c r="C6" s="19">
        <f aca="true" t="shared" si="3" ref="C6:C39">E6*8.046919</f>
        <v>-3.894755374279562E-06</v>
      </c>
      <c r="D6" s="60">
        <f t="shared" si="1"/>
        <v>20.921009484005786</v>
      </c>
      <c r="E6" s="65">
        <f t="shared" si="2"/>
        <v>-4.840057883370719E-07</v>
      </c>
      <c r="F6" s="63">
        <v>4.07</v>
      </c>
      <c r="G6" s="66">
        <f t="shared" si="0"/>
        <v>24.991009</v>
      </c>
      <c r="I6" s="6">
        <v>20.921008999999998</v>
      </c>
      <c r="J6" s="6">
        <v>4.07</v>
      </c>
      <c r="K6" s="6">
        <v>24.991009</v>
      </c>
    </row>
    <row r="7" spans="1:11" ht="15.75">
      <c r="A7" s="57" t="s">
        <v>14</v>
      </c>
      <c r="B7" s="17">
        <v>116</v>
      </c>
      <c r="C7" s="19">
        <f t="shared" si="3"/>
        <v>1780.049675595944</v>
      </c>
      <c r="D7" s="60">
        <f t="shared" si="1"/>
        <v>43.336376788297706</v>
      </c>
      <c r="E7" s="65">
        <f t="shared" si="2"/>
        <v>221.20884721170225</v>
      </c>
      <c r="F7" s="63">
        <v>4.07</v>
      </c>
      <c r="G7" s="66">
        <f t="shared" si="0"/>
        <v>268.61522399999996</v>
      </c>
      <c r="I7" s="6">
        <v>264.54522399999996</v>
      </c>
      <c r="J7" s="6">
        <v>4.07</v>
      </c>
      <c r="K7" s="6">
        <v>268.615224</v>
      </c>
    </row>
    <row r="8" spans="1:11" ht="15.75">
      <c r="A8" s="57" t="s">
        <v>16</v>
      </c>
      <c r="B8" s="17">
        <v>116</v>
      </c>
      <c r="C8" s="19">
        <f t="shared" si="3"/>
        <v>623.0173839447754</v>
      </c>
      <c r="D8" s="60">
        <f t="shared" si="1"/>
        <v>43.336376788297706</v>
      </c>
      <c r="E8" s="65">
        <f t="shared" si="2"/>
        <v>77.4230962117023</v>
      </c>
      <c r="F8" s="63">
        <v>4.07</v>
      </c>
      <c r="G8" s="66">
        <f t="shared" si="0"/>
        <v>124.82947300000001</v>
      </c>
      <c r="I8" s="6">
        <v>120.759473</v>
      </c>
      <c r="J8" s="6">
        <v>4.07</v>
      </c>
      <c r="K8" s="6">
        <v>124.82947300000001</v>
      </c>
    </row>
    <row r="9" spans="1:11" ht="15.75">
      <c r="A9" s="57" t="s">
        <v>18</v>
      </c>
      <c r="B9" s="17">
        <v>116</v>
      </c>
      <c r="C9" s="19">
        <f t="shared" si="3"/>
        <v>1110.0309717453492</v>
      </c>
      <c r="D9" s="60">
        <f t="shared" si="1"/>
        <v>43.336376788297706</v>
      </c>
      <c r="E9" s="65">
        <f t="shared" si="2"/>
        <v>137.94484221170228</v>
      </c>
      <c r="F9" s="63">
        <v>4.07</v>
      </c>
      <c r="G9" s="66">
        <f t="shared" si="0"/>
        <v>185.351219</v>
      </c>
      <c r="I9" s="6">
        <v>181.281219</v>
      </c>
      <c r="J9" s="6">
        <v>4.07</v>
      </c>
      <c r="K9" s="6">
        <v>185.35121900000001</v>
      </c>
    </row>
    <row r="10" spans="1:11" ht="15.75">
      <c r="A10" s="57" t="s">
        <v>20</v>
      </c>
      <c r="B10" s="17">
        <v>116</v>
      </c>
      <c r="C10" s="19">
        <f t="shared" si="3"/>
        <v>455.0126985879533</v>
      </c>
      <c r="D10" s="60">
        <f t="shared" si="1"/>
        <v>43.336376788297706</v>
      </c>
      <c r="E10" s="65">
        <f t="shared" si="2"/>
        <v>56.5449582117023</v>
      </c>
      <c r="F10" s="63">
        <v>4.07</v>
      </c>
      <c r="G10" s="66">
        <f t="shared" si="0"/>
        <v>103.951335</v>
      </c>
      <c r="I10" s="6">
        <v>99.881335</v>
      </c>
      <c r="J10" s="6">
        <v>4.07</v>
      </c>
      <c r="K10" s="6">
        <v>103.951335</v>
      </c>
    </row>
    <row r="11" spans="1:11" ht="15.75">
      <c r="A11" s="57" t="s">
        <v>22</v>
      </c>
      <c r="B11" s="17">
        <v>116</v>
      </c>
      <c r="C11" s="19">
        <f t="shared" si="3"/>
        <v>1028.0286907843883</v>
      </c>
      <c r="D11" s="60">
        <f t="shared" si="1"/>
        <v>43.336376788297706</v>
      </c>
      <c r="E11" s="65">
        <f t="shared" si="2"/>
        <v>127.75432321170229</v>
      </c>
      <c r="F11" s="63">
        <v>4.07</v>
      </c>
      <c r="G11" s="66">
        <f t="shared" si="0"/>
        <v>175.1607</v>
      </c>
      <c r="I11" s="6">
        <v>171.0907</v>
      </c>
      <c r="J11" s="6">
        <v>4.07</v>
      </c>
      <c r="K11" s="6">
        <v>175.16070000000005</v>
      </c>
    </row>
    <row r="12" spans="1:11" ht="15.75">
      <c r="A12" s="57" t="s">
        <v>24</v>
      </c>
      <c r="B12" s="17">
        <v>116</v>
      </c>
      <c r="C12" s="19">
        <f t="shared" si="3"/>
        <v>1057.0294971713042</v>
      </c>
      <c r="D12" s="60">
        <f t="shared" si="1"/>
        <v>43.336376788297706</v>
      </c>
      <c r="E12" s="65">
        <f t="shared" si="2"/>
        <v>131.35828721170228</v>
      </c>
      <c r="F12" s="63">
        <v>4.07</v>
      </c>
      <c r="G12" s="66">
        <f t="shared" si="0"/>
        <v>178.76466399999998</v>
      </c>
      <c r="I12" s="6">
        <v>174.694664</v>
      </c>
      <c r="J12" s="6">
        <v>4.07</v>
      </c>
      <c r="K12" s="6">
        <v>178.76466399999998</v>
      </c>
    </row>
    <row r="13" spans="1:11" ht="15.75">
      <c r="A13" s="57" t="s">
        <v>26</v>
      </c>
      <c r="B13" s="17">
        <v>116</v>
      </c>
      <c r="C13" s="19">
        <f t="shared" si="3"/>
        <v>1208.0337142582343</v>
      </c>
      <c r="D13" s="60">
        <f t="shared" si="1"/>
        <v>43.336376788297706</v>
      </c>
      <c r="E13" s="65">
        <f t="shared" si="2"/>
        <v>150.1237572117023</v>
      </c>
      <c r="F13" s="63">
        <v>4.07</v>
      </c>
      <c r="G13" s="66">
        <f t="shared" si="0"/>
        <v>197.530134</v>
      </c>
      <c r="I13" s="6">
        <v>193.460134</v>
      </c>
      <c r="J13" s="6">
        <v>4.07</v>
      </c>
      <c r="K13" s="6">
        <v>197.53013399999998</v>
      </c>
    </row>
    <row r="14" spans="1:11" ht="15.75">
      <c r="A14" s="57" t="s">
        <v>28</v>
      </c>
      <c r="B14" s="17">
        <v>116</v>
      </c>
      <c r="C14" s="19">
        <f t="shared" si="3"/>
        <v>206.00574703505717</v>
      </c>
      <c r="D14" s="60">
        <f t="shared" si="1"/>
        <v>43.336376788297706</v>
      </c>
      <c r="E14" s="65">
        <f t="shared" si="2"/>
        <v>25.600574211702288</v>
      </c>
      <c r="F14" s="63">
        <v>4.07</v>
      </c>
      <c r="G14" s="66">
        <f t="shared" si="0"/>
        <v>73.00695099999999</v>
      </c>
      <c r="I14" s="6">
        <v>68.936951</v>
      </c>
      <c r="J14" s="6">
        <v>4.07</v>
      </c>
      <c r="K14" s="6">
        <v>73.006951</v>
      </c>
    </row>
    <row r="15" spans="1:11" ht="15.75">
      <c r="A15" s="57" t="s">
        <v>30</v>
      </c>
      <c r="B15" s="17">
        <v>116</v>
      </c>
      <c r="C15" s="19">
        <f t="shared" si="3"/>
        <v>1790.049960042437</v>
      </c>
      <c r="D15" s="60">
        <f t="shared" si="1"/>
        <v>43.336376788297706</v>
      </c>
      <c r="E15" s="65">
        <f t="shared" si="2"/>
        <v>222.45159421170226</v>
      </c>
      <c r="F15" s="63">
        <v>4.07</v>
      </c>
      <c r="G15" s="66">
        <f t="shared" si="0"/>
        <v>269.85797099999996</v>
      </c>
      <c r="I15" s="6">
        <v>265.78797099999997</v>
      </c>
      <c r="J15" s="6">
        <v>4.07</v>
      </c>
      <c r="K15" s="6">
        <v>269.857971</v>
      </c>
    </row>
    <row r="16" spans="1:11" ht="15.75">
      <c r="A16" s="57" t="s">
        <v>32</v>
      </c>
      <c r="B16" s="17">
        <v>116</v>
      </c>
      <c r="C16" s="19">
        <f t="shared" si="3"/>
        <v>943.0263172472522</v>
      </c>
      <c r="D16" s="60">
        <f t="shared" si="1"/>
        <v>43.336376788297706</v>
      </c>
      <c r="E16" s="65">
        <f t="shared" si="2"/>
        <v>117.19097921170228</v>
      </c>
      <c r="F16" s="63">
        <v>4.07</v>
      </c>
      <c r="G16" s="66">
        <f t="shared" si="0"/>
        <v>164.597356</v>
      </c>
      <c r="I16" s="6">
        <v>160.527356</v>
      </c>
      <c r="J16" s="6">
        <v>4.07</v>
      </c>
      <c r="K16" s="6">
        <v>164.597356</v>
      </c>
    </row>
    <row r="17" spans="1:11" ht="15.75">
      <c r="A17" s="57" t="s">
        <v>34</v>
      </c>
      <c r="B17" s="17">
        <v>116</v>
      </c>
      <c r="C17" s="19">
        <f t="shared" si="3"/>
        <v>983.0274389393861</v>
      </c>
      <c r="D17" s="60">
        <f t="shared" si="1"/>
        <v>43.336376788297706</v>
      </c>
      <c r="E17" s="65">
        <f t="shared" si="2"/>
        <v>122.16196521170227</v>
      </c>
      <c r="F17" s="63">
        <v>4.07</v>
      </c>
      <c r="G17" s="66">
        <f t="shared" si="0"/>
        <v>169.56834199999997</v>
      </c>
      <c r="I17" s="6">
        <v>165.49834199999998</v>
      </c>
      <c r="J17" s="6">
        <v>4.07</v>
      </c>
      <c r="K17" s="6">
        <v>169.568342</v>
      </c>
    </row>
    <row r="18" spans="1:11" ht="15.75">
      <c r="A18" s="57" t="s">
        <v>36</v>
      </c>
      <c r="B18" s="17">
        <v>116</v>
      </c>
      <c r="C18" s="19">
        <f t="shared" si="3"/>
        <v>1379.0384760973932</v>
      </c>
      <c r="D18" s="60">
        <f t="shared" si="1"/>
        <v>43.336376788297706</v>
      </c>
      <c r="E18" s="65">
        <f t="shared" si="2"/>
        <v>171.3747182117023</v>
      </c>
      <c r="F18" s="63">
        <v>4.07</v>
      </c>
      <c r="G18" s="66">
        <f t="shared" si="0"/>
        <v>218.781095</v>
      </c>
      <c r="I18" s="6">
        <v>214.711095</v>
      </c>
      <c r="J18" s="6">
        <v>4.07</v>
      </c>
      <c r="K18" s="6">
        <v>218.781095</v>
      </c>
    </row>
    <row r="19" spans="1:11" ht="15.75">
      <c r="A19" s="57" t="s">
        <v>38</v>
      </c>
      <c r="B19" s="17">
        <v>116</v>
      </c>
      <c r="C19" s="19">
        <f t="shared" si="3"/>
        <v>805.0224610891522</v>
      </c>
      <c r="D19" s="60">
        <f t="shared" si="1"/>
        <v>43.336376788297706</v>
      </c>
      <c r="E19" s="65">
        <f t="shared" si="2"/>
        <v>100.04107921170228</v>
      </c>
      <c r="F19" s="63">
        <v>4.07</v>
      </c>
      <c r="G19" s="66">
        <f t="shared" si="0"/>
        <v>147.447456</v>
      </c>
      <c r="I19" s="6">
        <v>143.377456</v>
      </c>
      <c r="J19" s="6">
        <v>4.07</v>
      </c>
      <c r="K19" s="6">
        <v>147.447456</v>
      </c>
    </row>
    <row r="20" spans="1:11" ht="15.75">
      <c r="A20" s="57" t="s">
        <v>40</v>
      </c>
      <c r="B20" s="17">
        <v>116</v>
      </c>
      <c r="C20" s="19">
        <f t="shared" si="3"/>
        <v>896.0250036848001</v>
      </c>
      <c r="D20" s="60">
        <f t="shared" si="1"/>
        <v>43.336376788297706</v>
      </c>
      <c r="E20" s="65">
        <f t="shared" si="2"/>
        <v>111.35007121170227</v>
      </c>
      <c r="F20" s="63">
        <v>4.07</v>
      </c>
      <c r="G20" s="66">
        <f t="shared" si="0"/>
        <v>158.75644799999998</v>
      </c>
      <c r="I20" s="6">
        <v>154.68644799999998</v>
      </c>
      <c r="J20" s="6">
        <v>4.07</v>
      </c>
      <c r="K20" s="6">
        <v>158.756448</v>
      </c>
    </row>
    <row r="21" spans="1:11" ht="15.75">
      <c r="A21" s="57" t="s">
        <v>42</v>
      </c>
      <c r="B21" s="17">
        <v>116</v>
      </c>
      <c r="C21" s="19">
        <f t="shared" si="3"/>
        <v>770.0214936906433</v>
      </c>
      <c r="D21" s="60">
        <f t="shared" si="1"/>
        <v>43.336376788297706</v>
      </c>
      <c r="E21" s="65">
        <f t="shared" si="2"/>
        <v>95.6914682117023</v>
      </c>
      <c r="F21" s="63">
        <v>4.07</v>
      </c>
      <c r="G21" s="66">
        <f t="shared" si="0"/>
        <v>143.097845</v>
      </c>
      <c r="I21" s="6">
        <v>139.027845</v>
      </c>
      <c r="J21" s="6">
        <v>4.07</v>
      </c>
      <c r="K21" s="6">
        <v>143.097845</v>
      </c>
    </row>
    <row r="22" spans="1:11" ht="15.75">
      <c r="A22" s="57" t="s">
        <v>44</v>
      </c>
      <c r="B22" s="17">
        <v>116</v>
      </c>
      <c r="C22" s="19">
        <f t="shared" si="3"/>
        <v>776.0216547022362</v>
      </c>
      <c r="D22" s="60">
        <f t="shared" si="1"/>
        <v>43.336376788297706</v>
      </c>
      <c r="E22" s="65">
        <f t="shared" si="2"/>
        <v>96.43711521170229</v>
      </c>
      <c r="F22" s="63">
        <v>4.07</v>
      </c>
      <c r="G22" s="66">
        <f t="shared" si="0"/>
        <v>143.843492</v>
      </c>
      <c r="I22" s="6">
        <v>139.773492</v>
      </c>
      <c r="J22" s="6">
        <v>4.07</v>
      </c>
      <c r="K22" s="6">
        <v>143.843492</v>
      </c>
    </row>
    <row r="23" spans="1:11" ht="15.75">
      <c r="A23" s="57" t="s">
        <v>46</v>
      </c>
      <c r="B23" s="17">
        <v>116</v>
      </c>
      <c r="C23" s="19">
        <f t="shared" si="3"/>
        <v>334.00931874666423</v>
      </c>
      <c r="D23" s="60">
        <f t="shared" si="1"/>
        <v>43.336376788297706</v>
      </c>
      <c r="E23" s="65">
        <f t="shared" si="2"/>
        <v>41.507727211702296</v>
      </c>
      <c r="F23" s="63">
        <v>4.07</v>
      </c>
      <c r="G23" s="66">
        <f t="shared" si="0"/>
        <v>88.91410400000001</v>
      </c>
      <c r="I23" s="6">
        <v>84.844104</v>
      </c>
      <c r="J23" s="6">
        <v>4.07</v>
      </c>
      <c r="K23" s="6">
        <v>88.914104</v>
      </c>
    </row>
    <row r="24" spans="1:11" ht="15.75">
      <c r="A24" s="57" t="s">
        <v>48</v>
      </c>
      <c r="B24" s="17">
        <v>116</v>
      </c>
      <c r="C24" s="19">
        <f t="shared" si="3"/>
        <v>509.01420402072324</v>
      </c>
      <c r="D24" s="60">
        <f t="shared" si="1"/>
        <v>43.336376788297706</v>
      </c>
      <c r="E24" s="65">
        <f t="shared" si="2"/>
        <v>63.25578821170229</v>
      </c>
      <c r="F24" s="63">
        <v>4.07</v>
      </c>
      <c r="G24" s="66">
        <f t="shared" si="0"/>
        <v>110.66216499999999</v>
      </c>
      <c r="I24" s="6">
        <v>106.592165</v>
      </c>
      <c r="J24" s="6">
        <v>4.07</v>
      </c>
      <c r="K24" s="6">
        <v>110.662165</v>
      </c>
    </row>
    <row r="25" spans="1:11" ht="15.75">
      <c r="A25" s="57" t="s">
        <v>50</v>
      </c>
      <c r="B25" s="17">
        <v>116</v>
      </c>
      <c r="C25" s="19">
        <f t="shared" si="3"/>
        <v>979.0273235514052</v>
      </c>
      <c r="D25" s="60">
        <f t="shared" si="1"/>
        <v>43.336376788297706</v>
      </c>
      <c r="E25" s="65">
        <f t="shared" si="2"/>
        <v>121.66486621170228</v>
      </c>
      <c r="F25" s="63">
        <v>4.07</v>
      </c>
      <c r="G25" s="66">
        <f t="shared" si="0"/>
        <v>169.07124299999998</v>
      </c>
      <c r="I25" s="6">
        <v>165.001243</v>
      </c>
      <c r="J25" s="6">
        <v>4.07</v>
      </c>
      <c r="K25" s="6">
        <v>169.071243</v>
      </c>
    </row>
    <row r="26" spans="1:11" ht="15.75">
      <c r="A26" s="57" t="s">
        <v>52</v>
      </c>
      <c r="B26" s="17">
        <v>116</v>
      </c>
      <c r="C26" s="19">
        <f t="shared" si="3"/>
        <v>928.0258946009722</v>
      </c>
      <c r="D26" s="60">
        <f t="shared" si="1"/>
        <v>43.336376788297706</v>
      </c>
      <c r="E26" s="65">
        <f t="shared" si="2"/>
        <v>115.32685921170227</v>
      </c>
      <c r="F26" s="63">
        <v>4.07</v>
      </c>
      <c r="G26" s="66">
        <f t="shared" si="0"/>
        <v>162.73323599999998</v>
      </c>
      <c r="I26" s="6">
        <v>158.66323599999998</v>
      </c>
      <c r="J26" s="6">
        <v>4.07</v>
      </c>
      <c r="K26" s="6">
        <v>162.733236</v>
      </c>
    </row>
    <row r="27" spans="1:11" ht="15.75">
      <c r="A27" s="57" t="s">
        <v>54</v>
      </c>
      <c r="B27" s="17">
        <v>116</v>
      </c>
      <c r="C27" s="19">
        <f t="shared" si="3"/>
        <v>514.0143422205103</v>
      </c>
      <c r="D27" s="60">
        <f t="shared" si="1"/>
        <v>43.336376788297706</v>
      </c>
      <c r="E27" s="65">
        <f t="shared" si="2"/>
        <v>63.87716121170231</v>
      </c>
      <c r="F27" s="63">
        <v>4.07</v>
      </c>
      <c r="G27" s="66">
        <f t="shared" si="0"/>
        <v>111.28353800000002</v>
      </c>
      <c r="I27" s="6">
        <v>107.21353800000001</v>
      </c>
      <c r="J27" s="6">
        <v>4.07</v>
      </c>
      <c r="K27" s="6">
        <v>111.283538</v>
      </c>
    </row>
    <row r="28" spans="1:11" ht="15.75">
      <c r="A28" s="57" t="s">
        <v>56</v>
      </c>
      <c r="B28" s="17">
        <v>116</v>
      </c>
      <c r="C28" s="19">
        <f t="shared" si="3"/>
        <v>975.0272081634245</v>
      </c>
      <c r="D28" s="60">
        <f t="shared" si="1"/>
        <v>43.336376788297706</v>
      </c>
      <c r="E28" s="65">
        <f t="shared" si="2"/>
        <v>121.16776721170231</v>
      </c>
      <c r="F28" s="63">
        <v>4.07</v>
      </c>
      <c r="G28" s="66">
        <f t="shared" si="0"/>
        <v>168.57414400000002</v>
      </c>
      <c r="I28" s="6">
        <v>164.50414400000003</v>
      </c>
      <c r="J28" s="6">
        <v>4.07</v>
      </c>
      <c r="K28" s="6">
        <v>168.574144</v>
      </c>
    </row>
    <row r="29" spans="1:11" ht="15.75">
      <c r="A29" s="57" t="s">
        <v>58</v>
      </c>
      <c r="B29" s="17">
        <v>116</v>
      </c>
      <c r="C29" s="19">
        <f t="shared" si="3"/>
        <v>339.00945694645117</v>
      </c>
      <c r="D29" s="60">
        <f t="shared" si="1"/>
        <v>43.336376788297706</v>
      </c>
      <c r="E29" s="65">
        <f t="shared" si="2"/>
        <v>42.12910021170229</v>
      </c>
      <c r="F29" s="63">
        <v>4.07</v>
      </c>
      <c r="G29" s="66">
        <f t="shared" si="0"/>
        <v>89.53547699999999</v>
      </c>
      <c r="I29" s="6">
        <v>85.46547699999999</v>
      </c>
      <c r="J29" s="6">
        <v>4.07</v>
      </c>
      <c r="K29" s="6">
        <v>89.535477</v>
      </c>
    </row>
    <row r="30" spans="1:11" ht="15.75">
      <c r="A30" s="57" t="s">
        <v>60</v>
      </c>
      <c r="B30" s="17">
        <v>116</v>
      </c>
      <c r="C30" s="19">
        <f t="shared" si="3"/>
        <v>1147.0320089082272</v>
      </c>
      <c r="D30" s="60">
        <f t="shared" si="1"/>
        <v>43.336376788297706</v>
      </c>
      <c r="E30" s="65">
        <f t="shared" si="2"/>
        <v>142.54300421170228</v>
      </c>
      <c r="F30" s="63">
        <v>4.07</v>
      </c>
      <c r="G30" s="66">
        <f t="shared" si="0"/>
        <v>189.949381</v>
      </c>
      <c r="I30" s="6">
        <v>185.879381</v>
      </c>
      <c r="J30" s="6">
        <v>4.07</v>
      </c>
      <c r="K30" s="6">
        <v>189.94938100000005</v>
      </c>
    </row>
    <row r="31" spans="1:11" ht="15.75">
      <c r="A31" s="57" t="s">
        <v>62</v>
      </c>
      <c r="B31" s="17">
        <v>116</v>
      </c>
      <c r="C31" s="19">
        <f t="shared" si="3"/>
        <v>1045.0291671011996</v>
      </c>
      <c r="D31" s="60">
        <f t="shared" si="1"/>
        <v>43.336376788297706</v>
      </c>
      <c r="E31" s="65">
        <f t="shared" si="2"/>
        <v>129.86699221170232</v>
      </c>
      <c r="F31" s="63">
        <v>4.07</v>
      </c>
      <c r="G31" s="66">
        <f t="shared" si="0"/>
        <v>177.27336900000003</v>
      </c>
      <c r="I31" s="6">
        <v>173.20336900000004</v>
      </c>
      <c r="J31" s="6">
        <v>4.07</v>
      </c>
      <c r="K31" s="6">
        <v>177.27336900000003</v>
      </c>
    </row>
    <row r="32" spans="1:11" ht="15.75">
      <c r="A32" s="57" t="s">
        <v>64</v>
      </c>
      <c r="B32" s="17">
        <v>116</v>
      </c>
      <c r="C32" s="19">
        <f t="shared" si="3"/>
        <v>682.0190275773323</v>
      </c>
      <c r="D32" s="60">
        <f t="shared" si="1"/>
        <v>43.336376788297706</v>
      </c>
      <c r="E32" s="65">
        <f t="shared" si="2"/>
        <v>84.7552992117023</v>
      </c>
      <c r="F32" s="63">
        <v>4.07</v>
      </c>
      <c r="G32" s="66">
        <f t="shared" si="0"/>
        <v>132.161676</v>
      </c>
      <c r="I32" s="6">
        <v>128.091676</v>
      </c>
      <c r="J32" s="6">
        <v>4.07</v>
      </c>
      <c r="K32" s="6">
        <v>132.161676</v>
      </c>
    </row>
    <row r="33" spans="1:11" ht="15.75">
      <c r="A33" s="57" t="s">
        <v>66</v>
      </c>
      <c r="B33" s="17">
        <v>116</v>
      </c>
      <c r="C33" s="19">
        <f t="shared" si="3"/>
        <v>612.0170766864761</v>
      </c>
      <c r="D33" s="60">
        <f t="shared" si="1"/>
        <v>43.336376788297706</v>
      </c>
      <c r="E33" s="65">
        <f t="shared" si="2"/>
        <v>76.05607521170228</v>
      </c>
      <c r="F33" s="63">
        <v>4.07</v>
      </c>
      <c r="G33" s="66">
        <f t="shared" si="0"/>
        <v>123.46245199999998</v>
      </c>
      <c r="I33" s="6">
        <v>119.39245199999999</v>
      </c>
      <c r="J33" s="6">
        <v>4.07</v>
      </c>
      <c r="K33" s="6">
        <v>123.462452</v>
      </c>
    </row>
    <row r="34" spans="1:11" ht="15.75">
      <c r="A34" s="57" t="s">
        <v>68</v>
      </c>
      <c r="B34" s="17">
        <v>116</v>
      </c>
      <c r="C34" s="19">
        <f t="shared" si="3"/>
        <v>706.0197038113802</v>
      </c>
      <c r="D34" s="60">
        <f t="shared" si="1"/>
        <v>43.336376788297706</v>
      </c>
      <c r="E34" s="65">
        <f t="shared" si="2"/>
        <v>87.73789121170228</v>
      </c>
      <c r="F34" s="63">
        <v>4.07</v>
      </c>
      <c r="G34" s="66">
        <f t="shared" si="0"/>
        <v>135.14426799999998</v>
      </c>
      <c r="I34" s="6">
        <v>131.074268</v>
      </c>
      <c r="J34" s="6">
        <v>4.07</v>
      </c>
      <c r="K34" s="6">
        <v>135.144268</v>
      </c>
    </row>
    <row r="35" spans="1:11" ht="15.75">
      <c r="A35" s="57" t="s">
        <v>70</v>
      </c>
      <c r="B35" s="17">
        <v>116</v>
      </c>
      <c r="C35" s="19">
        <f t="shared" si="3"/>
        <v>725.0202337987222</v>
      </c>
      <c r="D35" s="60">
        <f t="shared" si="1"/>
        <v>43.336376788297706</v>
      </c>
      <c r="E35" s="65">
        <f t="shared" si="2"/>
        <v>90.09910921170228</v>
      </c>
      <c r="F35" s="63">
        <v>4.07</v>
      </c>
      <c r="G35" s="66">
        <f t="shared" si="0"/>
        <v>137.505486</v>
      </c>
      <c r="I35" s="6">
        <v>133.435486</v>
      </c>
      <c r="J35" s="6">
        <v>4.07</v>
      </c>
      <c r="K35" s="6">
        <v>137.505486</v>
      </c>
    </row>
    <row r="36" spans="1:11" ht="15.75">
      <c r="A36" s="57" t="s">
        <v>72</v>
      </c>
      <c r="B36" s="17">
        <v>116</v>
      </c>
      <c r="C36" s="19">
        <f t="shared" si="3"/>
        <v>1635.0456195206073</v>
      </c>
      <c r="D36" s="60">
        <f t="shared" si="1"/>
        <v>43.336376788297706</v>
      </c>
      <c r="E36" s="65">
        <f t="shared" si="2"/>
        <v>203.18902421170228</v>
      </c>
      <c r="F36" s="63">
        <v>4.07</v>
      </c>
      <c r="G36" s="66">
        <f t="shared" si="0"/>
        <v>250.59540099999998</v>
      </c>
      <c r="I36" s="6">
        <v>246.525401</v>
      </c>
      <c r="J36" s="6">
        <v>4.07</v>
      </c>
      <c r="K36" s="6">
        <v>250.59540099999998</v>
      </c>
    </row>
    <row r="37" spans="1:11" ht="15.75">
      <c r="A37" s="57" t="s">
        <v>74</v>
      </c>
      <c r="B37" s="17">
        <v>116</v>
      </c>
      <c r="C37" s="19">
        <f t="shared" si="3"/>
        <v>1179.0328998243995</v>
      </c>
      <c r="D37" s="60">
        <f t="shared" si="1"/>
        <v>43.336376788297706</v>
      </c>
      <c r="E37" s="65">
        <f t="shared" si="2"/>
        <v>146.5197922117023</v>
      </c>
      <c r="F37" s="63">
        <v>4.07</v>
      </c>
      <c r="G37" s="66">
        <f t="shared" si="0"/>
        <v>193.92616900000002</v>
      </c>
      <c r="I37" s="6">
        <v>189.85616900000002</v>
      </c>
      <c r="J37" s="6">
        <v>4.07</v>
      </c>
      <c r="K37" s="6">
        <v>193.92616900000002</v>
      </c>
    </row>
    <row r="38" spans="1:11" ht="15.75">
      <c r="A38" s="57" t="s">
        <v>76</v>
      </c>
      <c r="B38" s="17">
        <v>116</v>
      </c>
      <c r="C38" s="19">
        <f t="shared" si="3"/>
        <v>894.0249500142692</v>
      </c>
      <c r="D38" s="60">
        <f t="shared" si="1"/>
        <v>43.336376788297706</v>
      </c>
      <c r="E38" s="65">
        <f t="shared" si="2"/>
        <v>111.10152221170227</v>
      </c>
      <c r="F38" s="63">
        <v>4.07</v>
      </c>
      <c r="G38" s="66">
        <f t="shared" si="0"/>
        <v>158.50789899999998</v>
      </c>
      <c r="I38" s="6">
        <v>154.437899</v>
      </c>
      <c r="J38" s="6">
        <v>4.07</v>
      </c>
      <c r="K38" s="6">
        <v>158.507899</v>
      </c>
    </row>
    <row r="39" spans="1:11" ht="16.5" thickBot="1">
      <c r="A39" s="77" t="s">
        <v>78</v>
      </c>
      <c r="B39" s="78">
        <v>116</v>
      </c>
      <c r="C39" s="79">
        <f t="shared" si="3"/>
        <v>678.0189202362703</v>
      </c>
      <c r="D39" s="81">
        <f t="shared" si="1"/>
        <v>43.336376788297706</v>
      </c>
      <c r="E39" s="82">
        <f t="shared" si="2"/>
        <v>84.2582012117023</v>
      </c>
      <c r="F39" s="83">
        <v>4.07</v>
      </c>
      <c r="G39" s="84">
        <f t="shared" si="0"/>
        <v>131.664578</v>
      </c>
      <c r="I39" s="6">
        <v>127.594578</v>
      </c>
      <c r="J39" s="6">
        <v>4.07</v>
      </c>
      <c r="K39" s="6">
        <v>131.664578</v>
      </c>
    </row>
    <row r="40" spans="1:11" ht="16.5" thickBot="1">
      <c r="A40" s="197" t="s">
        <v>661</v>
      </c>
      <c r="B40" s="197"/>
      <c r="C40" s="91">
        <f>SUM(C4:C39)</f>
        <v>30523.85179259086</v>
      </c>
      <c r="D40" s="92">
        <f>SUM(D4:D39)</f>
        <v>1514.53165085999</v>
      </c>
      <c r="E40" s="92">
        <f>SUM(E4:E39)</f>
        <v>3793.234627140009</v>
      </c>
      <c r="F40" s="92">
        <f>SUM(F4:F39)</f>
        <v>146.51999999999987</v>
      </c>
      <c r="G40" s="93">
        <f>SUM(G4:G39)</f>
        <v>5454.286278</v>
      </c>
      <c r="I40" s="14">
        <f>SUM(I4:I39)</f>
        <v>5307.766278</v>
      </c>
      <c r="J40" s="14">
        <f>SUM(J4:J39)</f>
        <v>146.51999999999987</v>
      </c>
      <c r="K40" s="14">
        <f>SUM(K4:K39)</f>
        <v>5454.286278</v>
      </c>
    </row>
    <row r="41" ht="13.5" thickBot="1"/>
    <row r="42" spans="4:7" ht="15.75" customHeight="1">
      <c r="D42" s="157" t="s">
        <v>663</v>
      </c>
      <c r="E42" s="159" t="s">
        <v>664</v>
      </c>
      <c r="F42" s="148" t="s">
        <v>645</v>
      </c>
      <c r="G42" s="51"/>
    </row>
    <row r="43" spans="4:7" ht="15.75" customHeight="1" thickBot="1">
      <c r="D43" s="158"/>
      <c r="E43" s="160"/>
      <c r="F43" s="149"/>
      <c r="G43" s="51"/>
    </row>
    <row r="44" spans="1:7" ht="15.75">
      <c r="A44" s="191" t="s">
        <v>665</v>
      </c>
      <c r="B44" s="192"/>
      <c r="C44" s="193"/>
      <c r="D44" s="88">
        <f>SUM(G5+G6)</f>
        <v>78.19083</v>
      </c>
      <c r="E44" s="89">
        <v>2</v>
      </c>
      <c r="F44" s="96">
        <f>D44/E44</f>
        <v>39.095415</v>
      </c>
      <c r="G44" s="9"/>
    </row>
    <row r="45" spans="1:7" ht="16.5" thickBot="1">
      <c r="A45" s="194" t="s">
        <v>672</v>
      </c>
      <c r="B45" s="195"/>
      <c r="C45" s="196"/>
      <c r="D45" s="134">
        <f>G40-D44</f>
        <v>5376.095448</v>
      </c>
      <c r="E45" s="135">
        <v>34</v>
      </c>
      <c r="F45" s="134">
        <f>D45/E45</f>
        <v>158.12045435294118</v>
      </c>
      <c r="G45" s="9"/>
    </row>
    <row r="46" spans="2:6" ht="16.5" thickBot="1">
      <c r="B46" s="156"/>
      <c r="C46" s="156"/>
      <c r="D46" s="87">
        <f>SUM(D41:D45)</f>
        <v>5454.286278</v>
      </c>
      <c r="E46" s="87">
        <f>SUM(E41:E45)</f>
        <v>36</v>
      </c>
      <c r="F46" s="87">
        <f>D46/E46</f>
        <v>151.50795216666666</v>
      </c>
    </row>
  </sheetData>
  <sheetProtection/>
  <mergeCells count="12">
    <mergeCell ref="A44:C44"/>
    <mergeCell ref="A45:C45"/>
    <mergeCell ref="B46:C46"/>
    <mergeCell ref="A40:B40"/>
    <mergeCell ref="A1:G1"/>
    <mergeCell ref="A2:A3"/>
    <mergeCell ref="C2:C3"/>
    <mergeCell ref="F2:F3"/>
    <mergeCell ref="G2:G3"/>
    <mergeCell ref="D42:D43"/>
    <mergeCell ref="E42:E43"/>
    <mergeCell ref="F42:F43"/>
  </mergeCells>
  <printOptions/>
  <pageMargins left="0.73" right="0.22" top="0.5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21">
      <selection activeCell="I21" sqref="I1:K16384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8.28125" style="0" hidden="1" customWidth="1"/>
    <col min="10" max="10" width="7.8515625" style="0" hidden="1" customWidth="1"/>
    <col min="11" max="11" width="10.00390625" style="0" hidden="1" customWidth="1"/>
  </cols>
  <sheetData>
    <row r="1" spans="1:10" ht="42.75" customHeight="1" thickBot="1">
      <c r="A1" s="198" t="s">
        <v>656</v>
      </c>
      <c r="B1" s="199"/>
      <c r="C1" s="199"/>
      <c r="D1" s="199"/>
      <c r="E1" s="199"/>
      <c r="F1" s="199"/>
      <c r="G1" s="200"/>
      <c r="J1" s="1"/>
    </row>
    <row r="2" spans="1:10" s="21" customFormat="1" ht="24" customHeight="1" thickBot="1">
      <c r="A2" s="201" t="s">
        <v>654</v>
      </c>
      <c r="B2" s="45" t="s">
        <v>638</v>
      </c>
      <c r="C2" s="202" t="s">
        <v>635</v>
      </c>
      <c r="D2" s="46" t="s">
        <v>636</v>
      </c>
      <c r="E2" s="47" t="s">
        <v>637</v>
      </c>
      <c r="F2" s="204" t="s">
        <v>670</v>
      </c>
      <c r="G2" s="204" t="s">
        <v>653</v>
      </c>
      <c r="I2" s="22"/>
      <c r="J2" s="23"/>
    </row>
    <row r="3" spans="1:11" s="21" customFormat="1" ht="36" customHeight="1" thickBot="1">
      <c r="A3" s="201"/>
      <c r="B3" s="48" t="s">
        <v>639</v>
      </c>
      <c r="C3" s="203"/>
      <c r="D3" s="49" t="s">
        <v>671</v>
      </c>
      <c r="E3" s="50" t="s">
        <v>669</v>
      </c>
      <c r="F3" s="205"/>
      <c r="G3" s="206"/>
      <c r="I3" s="12" t="s">
        <v>4</v>
      </c>
      <c r="J3" s="12" t="s">
        <v>5</v>
      </c>
      <c r="K3" s="12" t="s">
        <v>6</v>
      </c>
    </row>
    <row r="4" spans="1:11" ht="15.75">
      <c r="A4" s="57" t="s">
        <v>7</v>
      </c>
      <c r="B4" s="18">
        <v>116</v>
      </c>
      <c r="C4" s="19">
        <f>E4*8.046919</f>
        <v>476.01328224582625</v>
      </c>
      <c r="D4" s="59">
        <f>B4*77470/62210*30/100</f>
        <v>43.336376788297706</v>
      </c>
      <c r="E4" s="62">
        <f>I4-D4</f>
        <v>59.15472521170229</v>
      </c>
      <c r="F4" s="63">
        <v>4.07</v>
      </c>
      <c r="G4" s="64">
        <f aca="true" t="shared" si="0" ref="G4:G39">D4+E4+F4</f>
        <v>106.561102</v>
      </c>
      <c r="I4" s="14">
        <v>102.491102</v>
      </c>
      <c r="J4" s="14">
        <v>4.07</v>
      </c>
      <c r="K4" s="14">
        <v>106.561102</v>
      </c>
    </row>
    <row r="5" spans="1:11" ht="15.75">
      <c r="A5" s="57" t="s">
        <v>10</v>
      </c>
      <c r="B5" s="18">
        <v>54</v>
      </c>
      <c r="C5" s="19">
        <f>E5*8.046919</f>
        <v>433.0120777499772</v>
      </c>
      <c r="D5" s="60">
        <f aca="true" t="shared" si="1" ref="D5:D39">B5*77470/62210*30/100</f>
        <v>20.173830573862723</v>
      </c>
      <c r="E5" s="65">
        <f aca="true" t="shared" si="2" ref="E5:E39">I5-D5</f>
        <v>53.81091542613728</v>
      </c>
      <c r="F5" s="63">
        <v>4.07</v>
      </c>
      <c r="G5" s="66">
        <f t="shared" si="0"/>
        <v>78.054746</v>
      </c>
      <c r="I5" s="14">
        <v>73.984746</v>
      </c>
      <c r="J5" s="14">
        <v>4.07</v>
      </c>
      <c r="K5" s="14">
        <v>78.054746</v>
      </c>
    </row>
    <row r="6" spans="1:11" ht="15.75">
      <c r="A6" s="57" t="s">
        <v>12</v>
      </c>
      <c r="B6" s="18">
        <v>56</v>
      </c>
      <c r="C6" s="19">
        <f aca="true" t="shared" si="3" ref="C6:C39">E6*8.046919</f>
        <v>56.00157130238364</v>
      </c>
      <c r="D6" s="60">
        <f t="shared" si="1"/>
        <v>20.921009484005786</v>
      </c>
      <c r="E6" s="65">
        <f t="shared" si="2"/>
        <v>6.959380515994212</v>
      </c>
      <c r="F6" s="63">
        <v>4.07</v>
      </c>
      <c r="G6" s="66">
        <f t="shared" si="0"/>
        <v>31.95039</v>
      </c>
      <c r="I6" s="14">
        <v>27.88039</v>
      </c>
      <c r="J6" s="14">
        <v>4.07</v>
      </c>
      <c r="K6" s="14">
        <v>31.95039</v>
      </c>
    </row>
    <row r="7" spans="1:11" ht="15.75">
      <c r="A7" s="57" t="s">
        <v>14</v>
      </c>
      <c r="B7" s="17">
        <v>116</v>
      </c>
      <c r="C7" s="19">
        <f t="shared" si="3"/>
        <v>668.0186357897772</v>
      </c>
      <c r="D7" s="60">
        <f t="shared" si="1"/>
        <v>43.336376788297706</v>
      </c>
      <c r="E7" s="65">
        <f t="shared" si="2"/>
        <v>83.01545421170229</v>
      </c>
      <c r="F7" s="63">
        <v>4.07</v>
      </c>
      <c r="G7" s="66">
        <f t="shared" si="0"/>
        <v>130.421831</v>
      </c>
      <c r="I7" s="14">
        <v>126.351831</v>
      </c>
      <c r="J7" s="14">
        <v>4.07</v>
      </c>
      <c r="K7" s="14">
        <v>130.421831</v>
      </c>
    </row>
    <row r="8" spans="1:11" ht="15.75">
      <c r="A8" s="57" t="s">
        <v>16</v>
      </c>
      <c r="B8" s="17">
        <v>116</v>
      </c>
      <c r="C8" s="19">
        <f t="shared" si="3"/>
        <v>647.0180601788235</v>
      </c>
      <c r="D8" s="60">
        <f t="shared" si="1"/>
        <v>43.336376788297706</v>
      </c>
      <c r="E8" s="65">
        <f t="shared" si="2"/>
        <v>80.40568821170231</v>
      </c>
      <c r="F8" s="63">
        <v>4.07</v>
      </c>
      <c r="G8" s="66">
        <f t="shared" si="0"/>
        <v>127.81206500000002</v>
      </c>
      <c r="I8" s="14">
        <v>123.74206500000001</v>
      </c>
      <c r="J8" s="14">
        <v>4.07</v>
      </c>
      <c r="K8" s="14">
        <v>127.812065</v>
      </c>
    </row>
    <row r="9" spans="1:11" ht="15.75">
      <c r="A9" s="57" t="s">
        <v>18</v>
      </c>
      <c r="B9" s="17">
        <v>116</v>
      </c>
      <c r="C9" s="19">
        <f t="shared" si="3"/>
        <v>1190.0332151296172</v>
      </c>
      <c r="D9" s="60">
        <f t="shared" si="1"/>
        <v>43.336376788297706</v>
      </c>
      <c r="E9" s="65">
        <f t="shared" si="2"/>
        <v>147.88681421170227</v>
      </c>
      <c r="F9" s="63">
        <v>4.07</v>
      </c>
      <c r="G9" s="66">
        <f t="shared" si="0"/>
        <v>195.29319099999998</v>
      </c>
      <c r="I9" s="14">
        <v>191.22319099999999</v>
      </c>
      <c r="J9" s="14">
        <v>4.07</v>
      </c>
      <c r="K9" s="14">
        <v>195.29319099999998</v>
      </c>
    </row>
    <row r="10" spans="1:11" ht="15.75">
      <c r="A10" s="57" t="s">
        <v>20</v>
      </c>
      <c r="B10" s="17">
        <v>116</v>
      </c>
      <c r="C10" s="19">
        <f t="shared" si="3"/>
        <v>442.0123376591234</v>
      </c>
      <c r="D10" s="60">
        <f t="shared" si="1"/>
        <v>43.336376788297706</v>
      </c>
      <c r="E10" s="65">
        <f t="shared" si="2"/>
        <v>54.92938821170231</v>
      </c>
      <c r="F10" s="63">
        <v>4.07</v>
      </c>
      <c r="G10" s="66">
        <f t="shared" si="0"/>
        <v>102.33576500000001</v>
      </c>
      <c r="I10" s="14">
        <v>98.26576500000002</v>
      </c>
      <c r="J10" s="14">
        <v>4.07</v>
      </c>
      <c r="K10" s="14">
        <v>102.335765</v>
      </c>
    </row>
    <row r="11" spans="1:11" ht="15.75">
      <c r="A11" s="57" t="s">
        <v>22</v>
      </c>
      <c r="B11" s="17">
        <v>116</v>
      </c>
      <c r="C11" s="19">
        <f t="shared" si="3"/>
        <v>647.0180440849853</v>
      </c>
      <c r="D11" s="60">
        <f t="shared" si="1"/>
        <v>43.336376788297706</v>
      </c>
      <c r="E11" s="65">
        <f t="shared" si="2"/>
        <v>80.40568621170229</v>
      </c>
      <c r="F11" s="63">
        <v>4.07</v>
      </c>
      <c r="G11" s="66">
        <f t="shared" si="0"/>
        <v>127.812063</v>
      </c>
      <c r="I11" s="14">
        <v>123.742063</v>
      </c>
      <c r="J11" s="14">
        <v>4.07</v>
      </c>
      <c r="K11" s="14">
        <v>127.812063</v>
      </c>
    </row>
    <row r="12" spans="1:11" ht="15.75">
      <c r="A12" s="57" t="s">
        <v>24</v>
      </c>
      <c r="B12" s="17">
        <v>116</v>
      </c>
      <c r="C12" s="19">
        <f t="shared" si="3"/>
        <v>843.0235210638364</v>
      </c>
      <c r="D12" s="60">
        <f t="shared" si="1"/>
        <v>43.336376788297706</v>
      </c>
      <c r="E12" s="65">
        <f t="shared" si="2"/>
        <v>104.7635152117023</v>
      </c>
      <c r="F12" s="63">
        <v>4.07</v>
      </c>
      <c r="G12" s="66">
        <f t="shared" si="0"/>
        <v>152.169892</v>
      </c>
      <c r="I12" s="14">
        <v>148.099892</v>
      </c>
      <c r="J12" s="14">
        <v>4.07</v>
      </c>
      <c r="K12" s="14">
        <v>152.169892</v>
      </c>
    </row>
    <row r="13" spans="1:11" ht="15.75">
      <c r="A13" s="57" t="s">
        <v>26</v>
      </c>
      <c r="B13" s="17">
        <v>116</v>
      </c>
      <c r="C13" s="19">
        <f t="shared" si="3"/>
        <v>911.0254263310802</v>
      </c>
      <c r="D13" s="60">
        <f t="shared" si="1"/>
        <v>43.336376788297706</v>
      </c>
      <c r="E13" s="65">
        <f t="shared" si="2"/>
        <v>113.21419121170229</v>
      </c>
      <c r="F13" s="63">
        <v>4.07</v>
      </c>
      <c r="G13" s="66">
        <f t="shared" si="0"/>
        <v>160.620568</v>
      </c>
      <c r="I13" s="14">
        <v>156.550568</v>
      </c>
      <c r="J13" s="14">
        <v>4.07</v>
      </c>
      <c r="K13" s="14">
        <v>160.620568</v>
      </c>
    </row>
    <row r="14" spans="1:11" ht="15.75">
      <c r="A14" s="57" t="s">
        <v>28</v>
      </c>
      <c r="B14" s="17">
        <v>116</v>
      </c>
      <c r="C14" s="19">
        <f t="shared" si="3"/>
        <v>476.01329029274535</v>
      </c>
      <c r="D14" s="60">
        <f t="shared" si="1"/>
        <v>43.336376788297706</v>
      </c>
      <c r="E14" s="65">
        <f t="shared" si="2"/>
        <v>59.154726211702304</v>
      </c>
      <c r="F14" s="63">
        <v>4.07</v>
      </c>
      <c r="G14" s="66">
        <f t="shared" si="0"/>
        <v>106.561103</v>
      </c>
      <c r="I14" s="14">
        <v>102.49110300000001</v>
      </c>
      <c r="J14" s="14">
        <v>4.07</v>
      </c>
      <c r="K14" s="14">
        <v>106.561103</v>
      </c>
    </row>
    <row r="15" spans="1:11" ht="15.75">
      <c r="A15" s="57" t="s">
        <v>30</v>
      </c>
      <c r="B15" s="17">
        <v>116</v>
      </c>
      <c r="C15" s="19">
        <f t="shared" si="3"/>
        <v>552.0154021951944</v>
      </c>
      <c r="D15" s="60">
        <f t="shared" si="1"/>
        <v>43.336376788297706</v>
      </c>
      <c r="E15" s="65">
        <f t="shared" si="2"/>
        <v>68.5995972117023</v>
      </c>
      <c r="F15" s="63">
        <v>4.07</v>
      </c>
      <c r="G15" s="66">
        <f t="shared" si="0"/>
        <v>116.00597400000001</v>
      </c>
      <c r="I15" s="14">
        <v>111.935974</v>
      </c>
      <c r="J15" s="14">
        <v>4.07</v>
      </c>
      <c r="K15" s="14">
        <v>116.005974</v>
      </c>
    </row>
    <row r="16" spans="1:11" ht="15.75">
      <c r="A16" s="57" t="s">
        <v>32</v>
      </c>
      <c r="B16" s="17">
        <v>116</v>
      </c>
      <c r="C16" s="19">
        <f t="shared" si="3"/>
        <v>1682.0469250361405</v>
      </c>
      <c r="D16" s="60">
        <f t="shared" si="1"/>
        <v>43.336376788297706</v>
      </c>
      <c r="E16" s="65">
        <f t="shared" si="2"/>
        <v>209.0299312117023</v>
      </c>
      <c r="F16" s="63">
        <v>4.07</v>
      </c>
      <c r="G16" s="66">
        <f t="shared" si="0"/>
        <v>256.436308</v>
      </c>
      <c r="I16" s="14">
        <v>252.366308</v>
      </c>
      <c r="J16" s="14">
        <v>4.07</v>
      </c>
      <c r="K16" s="14">
        <v>256.436308</v>
      </c>
    </row>
    <row r="17" spans="1:11" ht="15.75">
      <c r="A17" s="57" t="s">
        <v>34</v>
      </c>
      <c r="B17" s="17">
        <v>116</v>
      </c>
      <c r="C17" s="19">
        <f t="shared" si="3"/>
        <v>625.0174376153063</v>
      </c>
      <c r="D17" s="60">
        <f t="shared" si="1"/>
        <v>43.336376788297706</v>
      </c>
      <c r="E17" s="65">
        <f t="shared" si="2"/>
        <v>77.6716452117023</v>
      </c>
      <c r="F17" s="63">
        <v>4.07</v>
      </c>
      <c r="G17" s="66">
        <f t="shared" si="0"/>
        <v>125.078022</v>
      </c>
      <c r="I17" s="14">
        <v>121.008022</v>
      </c>
      <c r="J17" s="14">
        <v>4.07</v>
      </c>
      <c r="K17" s="14">
        <v>125.078022</v>
      </c>
    </row>
    <row r="18" spans="1:11" ht="15.75">
      <c r="A18" s="57" t="s">
        <v>36</v>
      </c>
      <c r="B18" s="17">
        <v>116</v>
      </c>
      <c r="C18" s="19">
        <f t="shared" si="3"/>
        <v>170.00474073090425</v>
      </c>
      <c r="D18" s="60">
        <f t="shared" si="1"/>
        <v>43.336376788297706</v>
      </c>
      <c r="E18" s="65">
        <f t="shared" si="2"/>
        <v>21.126687211702297</v>
      </c>
      <c r="F18" s="63">
        <v>4.07</v>
      </c>
      <c r="G18" s="66">
        <f t="shared" si="0"/>
        <v>68.533064</v>
      </c>
      <c r="I18" s="14">
        <v>64.463064</v>
      </c>
      <c r="J18" s="14">
        <v>4.07</v>
      </c>
      <c r="K18" s="14">
        <v>68.533064</v>
      </c>
    </row>
    <row r="19" spans="1:11" ht="15.75">
      <c r="A19" s="57" t="s">
        <v>38</v>
      </c>
      <c r="B19" s="17">
        <v>116</v>
      </c>
      <c r="C19" s="19">
        <f t="shared" si="3"/>
        <v>1484.0414104805964</v>
      </c>
      <c r="D19" s="60">
        <f t="shared" si="1"/>
        <v>43.336376788297706</v>
      </c>
      <c r="E19" s="65">
        <f t="shared" si="2"/>
        <v>184.4235552117023</v>
      </c>
      <c r="F19" s="63">
        <v>4.07</v>
      </c>
      <c r="G19" s="66">
        <f t="shared" si="0"/>
        <v>231.829932</v>
      </c>
      <c r="I19" s="14">
        <v>227.75993200000002</v>
      </c>
      <c r="J19" s="14">
        <v>4.07</v>
      </c>
      <c r="K19" s="14">
        <v>231.82993199999999</v>
      </c>
    </row>
    <row r="20" spans="1:11" ht="15.75">
      <c r="A20" s="57" t="s">
        <v>40</v>
      </c>
      <c r="B20" s="17">
        <v>116</v>
      </c>
      <c r="C20" s="19">
        <f t="shared" si="3"/>
        <v>867.0241892509653</v>
      </c>
      <c r="D20" s="60">
        <f t="shared" si="1"/>
        <v>43.336376788297706</v>
      </c>
      <c r="E20" s="65">
        <f t="shared" si="2"/>
        <v>107.74610621170228</v>
      </c>
      <c r="F20" s="63">
        <v>4.07</v>
      </c>
      <c r="G20" s="66">
        <f t="shared" si="0"/>
        <v>155.152483</v>
      </c>
      <c r="I20" s="14">
        <v>151.082483</v>
      </c>
      <c r="J20" s="14">
        <v>4.07</v>
      </c>
      <c r="K20" s="14">
        <v>155.152483</v>
      </c>
    </row>
    <row r="21" spans="1:11" ht="15.75">
      <c r="A21" s="57" t="s">
        <v>42</v>
      </c>
      <c r="B21" s="17">
        <v>116</v>
      </c>
      <c r="C21" s="19">
        <f t="shared" si="3"/>
        <v>871.0243046389461</v>
      </c>
      <c r="D21" s="60">
        <f t="shared" si="1"/>
        <v>43.336376788297706</v>
      </c>
      <c r="E21" s="65">
        <f t="shared" si="2"/>
        <v>108.24320521170227</v>
      </c>
      <c r="F21" s="63">
        <v>4.07</v>
      </c>
      <c r="G21" s="66">
        <f t="shared" si="0"/>
        <v>155.64958199999998</v>
      </c>
      <c r="I21" s="14">
        <v>151.579582</v>
      </c>
      <c r="J21" s="14">
        <v>4.07</v>
      </c>
      <c r="K21" s="14">
        <v>155.649582</v>
      </c>
    </row>
    <row r="22" spans="1:11" ht="15.75">
      <c r="A22" s="57" t="s">
        <v>44</v>
      </c>
      <c r="B22" s="17">
        <v>116</v>
      </c>
      <c r="C22" s="19">
        <f t="shared" si="3"/>
        <v>110.00306623962221</v>
      </c>
      <c r="D22" s="60">
        <f t="shared" si="1"/>
        <v>43.336376788297706</v>
      </c>
      <c r="E22" s="65">
        <f t="shared" si="2"/>
        <v>13.670209211702293</v>
      </c>
      <c r="F22" s="63">
        <v>4.07</v>
      </c>
      <c r="G22" s="66">
        <f t="shared" si="0"/>
        <v>61.076586</v>
      </c>
      <c r="I22" s="14">
        <v>57.006586</v>
      </c>
      <c r="J22" s="14">
        <v>4.07</v>
      </c>
      <c r="K22" s="14">
        <v>61.076586</v>
      </c>
    </row>
    <row r="23" spans="1:11" ht="15.75">
      <c r="A23" s="57" t="s">
        <v>46</v>
      </c>
      <c r="B23" s="17">
        <v>116</v>
      </c>
      <c r="C23" s="19">
        <f t="shared" si="3"/>
        <v>486.0135586454002</v>
      </c>
      <c r="D23" s="60">
        <f t="shared" si="1"/>
        <v>43.336376788297706</v>
      </c>
      <c r="E23" s="65">
        <f t="shared" si="2"/>
        <v>60.39747121170229</v>
      </c>
      <c r="F23" s="63">
        <v>4.07</v>
      </c>
      <c r="G23" s="66">
        <f t="shared" si="0"/>
        <v>107.80384799999999</v>
      </c>
      <c r="I23" s="14">
        <v>103.733848</v>
      </c>
      <c r="J23" s="14">
        <v>4.07</v>
      </c>
      <c r="K23" s="14">
        <v>107.803848</v>
      </c>
    </row>
    <row r="24" spans="1:11" ht="15.75">
      <c r="A24" s="57" t="s">
        <v>48</v>
      </c>
      <c r="B24" s="17">
        <v>116</v>
      </c>
      <c r="C24" s="19">
        <f t="shared" si="3"/>
        <v>309.0086277477293</v>
      </c>
      <c r="D24" s="60">
        <f t="shared" si="1"/>
        <v>43.336376788297706</v>
      </c>
      <c r="E24" s="65">
        <f t="shared" si="2"/>
        <v>38.4008622117023</v>
      </c>
      <c r="F24" s="63">
        <v>4.07</v>
      </c>
      <c r="G24" s="66">
        <f t="shared" si="0"/>
        <v>85.80723900000001</v>
      </c>
      <c r="I24" s="14">
        <v>81.737239</v>
      </c>
      <c r="J24" s="14">
        <v>4.07</v>
      </c>
      <c r="K24" s="14">
        <v>85.807239</v>
      </c>
    </row>
    <row r="25" spans="1:11" ht="15.75">
      <c r="A25" s="57" t="s">
        <v>50</v>
      </c>
      <c r="B25" s="17">
        <v>116</v>
      </c>
      <c r="C25" s="19">
        <f t="shared" si="3"/>
        <v>350.00976420475024</v>
      </c>
      <c r="D25" s="60">
        <f t="shared" si="1"/>
        <v>43.336376788297706</v>
      </c>
      <c r="E25" s="65">
        <f t="shared" si="2"/>
        <v>43.496121211702295</v>
      </c>
      <c r="F25" s="63">
        <v>4.07</v>
      </c>
      <c r="G25" s="66">
        <f t="shared" si="0"/>
        <v>90.90249800000001</v>
      </c>
      <c r="I25" s="14">
        <v>86.832498</v>
      </c>
      <c r="J25" s="14">
        <v>4.07</v>
      </c>
      <c r="K25" s="14">
        <v>90.902498</v>
      </c>
    </row>
    <row r="26" spans="1:11" ht="15.75">
      <c r="A26" s="57" t="s">
        <v>52</v>
      </c>
      <c r="B26" s="17">
        <v>116</v>
      </c>
      <c r="C26" s="19">
        <f t="shared" si="3"/>
        <v>831.0231909937313</v>
      </c>
      <c r="D26" s="60">
        <f t="shared" si="1"/>
        <v>43.336376788297706</v>
      </c>
      <c r="E26" s="65">
        <f t="shared" si="2"/>
        <v>103.27222021170229</v>
      </c>
      <c r="F26" s="63">
        <v>4.07</v>
      </c>
      <c r="G26" s="66">
        <f t="shared" si="0"/>
        <v>150.678597</v>
      </c>
      <c r="I26" s="14">
        <v>146.608597</v>
      </c>
      <c r="J26" s="14">
        <v>4.07</v>
      </c>
      <c r="K26" s="14">
        <v>150.678597</v>
      </c>
    </row>
    <row r="27" spans="1:11" ht="15.75">
      <c r="A27" s="57" t="s">
        <v>54</v>
      </c>
      <c r="B27" s="17">
        <v>116</v>
      </c>
      <c r="C27" s="19">
        <f t="shared" si="3"/>
        <v>831.0231909937313</v>
      </c>
      <c r="D27" s="60">
        <f t="shared" si="1"/>
        <v>43.336376788297706</v>
      </c>
      <c r="E27" s="65">
        <f t="shared" si="2"/>
        <v>103.27222021170229</v>
      </c>
      <c r="F27" s="63">
        <v>4.07</v>
      </c>
      <c r="G27" s="66">
        <f t="shared" si="0"/>
        <v>150.678597</v>
      </c>
      <c r="I27" s="14">
        <v>146.608597</v>
      </c>
      <c r="J27" s="14">
        <v>4.07</v>
      </c>
      <c r="K27" s="14">
        <v>150.678597</v>
      </c>
    </row>
    <row r="28" spans="1:11" ht="15.75">
      <c r="A28" s="57" t="s">
        <v>56</v>
      </c>
      <c r="B28" s="17">
        <v>116</v>
      </c>
      <c r="C28" s="19">
        <f t="shared" si="3"/>
        <v>940.0262327179962</v>
      </c>
      <c r="D28" s="60">
        <f t="shared" si="1"/>
        <v>43.336376788297706</v>
      </c>
      <c r="E28" s="65">
        <f t="shared" si="2"/>
        <v>116.81815521170228</v>
      </c>
      <c r="F28" s="63">
        <v>4.07</v>
      </c>
      <c r="G28" s="66">
        <f t="shared" si="0"/>
        <v>164.22453199999998</v>
      </c>
      <c r="I28" s="14">
        <v>160.154532</v>
      </c>
      <c r="J28" s="14">
        <v>4.07</v>
      </c>
      <c r="K28" s="14">
        <v>164.224532</v>
      </c>
    </row>
    <row r="29" spans="1:11" ht="15.75">
      <c r="A29" s="57" t="s">
        <v>58</v>
      </c>
      <c r="B29" s="17">
        <v>116</v>
      </c>
      <c r="C29" s="19">
        <f t="shared" si="3"/>
        <v>1370.0382386034632</v>
      </c>
      <c r="D29" s="60">
        <f t="shared" si="1"/>
        <v>43.336376788297706</v>
      </c>
      <c r="E29" s="65">
        <f t="shared" si="2"/>
        <v>170.25624821170229</v>
      </c>
      <c r="F29" s="63">
        <v>4.07</v>
      </c>
      <c r="G29" s="66">
        <f t="shared" si="0"/>
        <v>217.662625</v>
      </c>
      <c r="I29" s="14">
        <v>213.592625</v>
      </c>
      <c r="J29" s="14">
        <v>4.07</v>
      </c>
      <c r="K29" s="14">
        <v>217.66262500000002</v>
      </c>
    </row>
    <row r="30" spans="1:11" ht="15.75">
      <c r="A30" s="57" t="s">
        <v>60</v>
      </c>
      <c r="B30" s="17">
        <v>116</v>
      </c>
      <c r="C30" s="19">
        <f t="shared" si="3"/>
        <v>601.0167613812582</v>
      </c>
      <c r="D30" s="60">
        <f t="shared" si="1"/>
        <v>43.336376788297706</v>
      </c>
      <c r="E30" s="65">
        <f t="shared" si="2"/>
        <v>74.68905321170229</v>
      </c>
      <c r="F30" s="63">
        <v>4.07</v>
      </c>
      <c r="G30" s="66">
        <f t="shared" si="0"/>
        <v>122.09543</v>
      </c>
      <c r="I30" s="14">
        <v>118.02543</v>
      </c>
      <c r="J30" s="14">
        <v>4.07</v>
      </c>
      <c r="K30" s="14">
        <v>122.09543</v>
      </c>
    </row>
    <row r="31" spans="1:11" ht="15.75">
      <c r="A31" s="57" t="s">
        <v>62</v>
      </c>
      <c r="B31" s="17">
        <v>116</v>
      </c>
      <c r="C31" s="19">
        <f t="shared" si="3"/>
        <v>523.0145958082782</v>
      </c>
      <c r="D31" s="60">
        <f t="shared" si="1"/>
        <v>43.336376788297706</v>
      </c>
      <c r="E31" s="65">
        <f t="shared" si="2"/>
        <v>64.99563321170228</v>
      </c>
      <c r="F31" s="63">
        <v>4.07</v>
      </c>
      <c r="G31" s="66">
        <f t="shared" si="0"/>
        <v>112.40200999999999</v>
      </c>
      <c r="I31" s="14">
        <v>108.33201</v>
      </c>
      <c r="J31" s="14">
        <v>4.07</v>
      </c>
      <c r="K31" s="14">
        <v>112.40201000000002</v>
      </c>
    </row>
    <row r="32" spans="1:11" ht="15.75">
      <c r="A32" s="57" t="s">
        <v>64</v>
      </c>
      <c r="B32" s="17">
        <v>116</v>
      </c>
      <c r="C32" s="19">
        <f t="shared" si="3"/>
        <v>1150.0320934374834</v>
      </c>
      <c r="D32" s="60">
        <f t="shared" si="1"/>
        <v>43.336376788297706</v>
      </c>
      <c r="E32" s="65">
        <f t="shared" si="2"/>
        <v>142.9158282117023</v>
      </c>
      <c r="F32" s="63">
        <v>4.07</v>
      </c>
      <c r="G32" s="66">
        <f t="shared" si="0"/>
        <v>190.322205</v>
      </c>
      <c r="I32" s="14">
        <v>186.252205</v>
      </c>
      <c r="J32" s="14">
        <v>4.07</v>
      </c>
      <c r="K32" s="14">
        <v>190.322205</v>
      </c>
    </row>
    <row r="33" spans="1:11" ht="15.75">
      <c r="A33" s="57" t="s">
        <v>66</v>
      </c>
      <c r="B33" s="17">
        <v>116</v>
      </c>
      <c r="C33" s="19">
        <f t="shared" si="3"/>
        <v>995.0277690094914</v>
      </c>
      <c r="D33" s="60">
        <f t="shared" si="1"/>
        <v>43.336376788297706</v>
      </c>
      <c r="E33" s="65">
        <f t="shared" si="2"/>
        <v>123.6532602117023</v>
      </c>
      <c r="F33" s="63">
        <v>4.07</v>
      </c>
      <c r="G33" s="66">
        <f t="shared" si="0"/>
        <v>171.059637</v>
      </c>
      <c r="I33" s="14">
        <v>166.98963700000002</v>
      </c>
      <c r="J33" s="14">
        <v>4.07</v>
      </c>
      <c r="K33" s="14">
        <v>171.059637</v>
      </c>
    </row>
    <row r="34" spans="1:11" ht="15.75">
      <c r="A34" s="57" t="s">
        <v>68</v>
      </c>
      <c r="B34" s="17">
        <v>116</v>
      </c>
      <c r="C34" s="19">
        <f t="shared" si="3"/>
        <v>1154.0321927316263</v>
      </c>
      <c r="D34" s="60">
        <f t="shared" si="1"/>
        <v>43.336376788297706</v>
      </c>
      <c r="E34" s="65">
        <f t="shared" si="2"/>
        <v>143.4129252117023</v>
      </c>
      <c r="F34" s="63">
        <v>4.07</v>
      </c>
      <c r="G34" s="66">
        <f t="shared" si="0"/>
        <v>190.819302</v>
      </c>
      <c r="I34" s="14">
        <v>186.749302</v>
      </c>
      <c r="J34" s="14">
        <v>4.07</v>
      </c>
      <c r="K34" s="14">
        <v>190.819302</v>
      </c>
    </row>
    <row r="35" spans="1:11" ht="15.75">
      <c r="A35" s="57" t="s">
        <v>70</v>
      </c>
      <c r="B35" s="17">
        <v>116</v>
      </c>
      <c r="C35" s="19">
        <f t="shared" si="3"/>
        <v>672.0187511777584</v>
      </c>
      <c r="D35" s="60">
        <f t="shared" si="1"/>
        <v>43.336376788297706</v>
      </c>
      <c r="E35" s="65">
        <f t="shared" si="2"/>
        <v>83.51255321170231</v>
      </c>
      <c r="F35" s="63">
        <v>4.07</v>
      </c>
      <c r="G35" s="66">
        <f t="shared" si="0"/>
        <v>130.91893000000002</v>
      </c>
      <c r="I35" s="14">
        <v>126.84893000000001</v>
      </c>
      <c r="J35" s="14">
        <v>4.07</v>
      </c>
      <c r="K35" s="14">
        <v>130.91893</v>
      </c>
    </row>
    <row r="36" spans="1:11" ht="15.75">
      <c r="A36" s="57" t="s">
        <v>72</v>
      </c>
      <c r="B36" s="17">
        <v>116</v>
      </c>
      <c r="C36" s="19">
        <f t="shared" si="3"/>
        <v>1223.0341369045143</v>
      </c>
      <c r="D36" s="60">
        <f t="shared" si="1"/>
        <v>43.336376788297706</v>
      </c>
      <c r="E36" s="65">
        <f t="shared" si="2"/>
        <v>151.98787721170228</v>
      </c>
      <c r="F36" s="63">
        <v>4.07</v>
      </c>
      <c r="G36" s="66">
        <f t="shared" si="0"/>
        <v>199.394254</v>
      </c>
      <c r="I36" s="14">
        <v>195.324254</v>
      </c>
      <c r="J36" s="14">
        <v>4.07</v>
      </c>
      <c r="K36" s="14">
        <v>199.39425400000002</v>
      </c>
    </row>
    <row r="37" spans="1:11" ht="15.75">
      <c r="A37" s="57" t="s">
        <v>74</v>
      </c>
      <c r="B37" s="17">
        <v>116</v>
      </c>
      <c r="C37" s="19">
        <f t="shared" si="3"/>
        <v>1224.3881678238874</v>
      </c>
      <c r="D37" s="60">
        <f t="shared" si="1"/>
        <v>43.336376788297706</v>
      </c>
      <c r="E37" s="65">
        <f t="shared" si="2"/>
        <v>152.1561442117023</v>
      </c>
      <c r="F37" s="63">
        <v>4.07</v>
      </c>
      <c r="G37" s="66">
        <f t="shared" si="0"/>
        <v>199.562521</v>
      </c>
      <c r="I37" s="14">
        <v>195.492521</v>
      </c>
      <c r="J37" s="14">
        <v>4.07</v>
      </c>
      <c r="K37" s="14">
        <v>199.56252100000003</v>
      </c>
    </row>
    <row r="38" spans="1:11" ht="15.75">
      <c r="A38" s="57" t="s">
        <v>76</v>
      </c>
      <c r="B38" s="17">
        <v>116</v>
      </c>
      <c r="C38" s="19">
        <f t="shared" si="3"/>
        <v>313.00873508879124</v>
      </c>
      <c r="D38" s="60">
        <f t="shared" si="1"/>
        <v>43.336376788297706</v>
      </c>
      <c r="E38" s="65">
        <f t="shared" si="2"/>
        <v>38.89796021170229</v>
      </c>
      <c r="F38" s="63">
        <v>4.07</v>
      </c>
      <c r="G38" s="66">
        <f t="shared" si="0"/>
        <v>86.304337</v>
      </c>
      <c r="I38" s="14">
        <v>82.234337</v>
      </c>
      <c r="J38" s="14">
        <v>4.07</v>
      </c>
      <c r="K38" s="14">
        <v>86.304337</v>
      </c>
    </row>
    <row r="39" spans="1:11" ht="16.5" thickBot="1">
      <c r="A39" s="77" t="s">
        <v>78</v>
      </c>
      <c r="B39" s="78">
        <v>116</v>
      </c>
      <c r="C39" s="78">
        <f t="shared" si="3"/>
        <v>1224.0341436224824</v>
      </c>
      <c r="D39" s="61">
        <f t="shared" si="1"/>
        <v>43.336376788297706</v>
      </c>
      <c r="E39" s="67">
        <f t="shared" si="2"/>
        <v>152.1121492117023</v>
      </c>
      <c r="F39" s="68">
        <v>4.07</v>
      </c>
      <c r="G39" s="69">
        <f t="shared" si="0"/>
        <v>199.518526</v>
      </c>
      <c r="I39" s="14">
        <v>195.44852600000002</v>
      </c>
      <c r="J39" s="14">
        <v>4.07</v>
      </c>
      <c r="K39" s="14">
        <v>199.51852600000004</v>
      </c>
    </row>
    <row r="40" spans="1:11" ht="16.5" thickBot="1">
      <c r="A40" s="207" t="s">
        <v>661</v>
      </c>
      <c r="B40" s="208"/>
      <c r="C40" s="91">
        <f>SUM(C4:C39)</f>
        <v>27347.11708890822</v>
      </c>
      <c r="D40" s="85">
        <f>SUM(D4:D39)</f>
        <v>1514.53165085999</v>
      </c>
      <c r="E40" s="85">
        <f>SUM(E4:E39)</f>
        <v>3398.458104140009</v>
      </c>
      <c r="F40" s="85">
        <f>SUM(F4:F39)</f>
        <v>146.51999999999987</v>
      </c>
      <c r="G40" s="86">
        <f>SUM(G4:G39)</f>
        <v>5059.509754999999</v>
      </c>
      <c r="I40" s="14">
        <f>SUM(I4:I39)</f>
        <v>4912.9897550000005</v>
      </c>
      <c r="J40" s="14">
        <f>SUM(J4:J39)</f>
        <v>146.51999999999987</v>
      </c>
      <c r="K40" s="14">
        <f>SUM(K4:K39)</f>
        <v>5059.509754999999</v>
      </c>
    </row>
    <row r="41" ht="13.5" thickBot="1"/>
    <row r="42" spans="4:7" ht="15.75" customHeight="1">
      <c r="D42" s="157" t="s">
        <v>663</v>
      </c>
      <c r="E42" s="159" t="s">
        <v>664</v>
      </c>
      <c r="F42" s="148" t="s">
        <v>645</v>
      </c>
      <c r="G42" s="51"/>
    </row>
    <row r="43" spans="4:7" ht="15.75" customHeight="1" thickBot="1">
      <c r="D43" s="158"/>
      <c r="E43" s="160"/>
      <c r="F43" s="149"/>
      <c r="G43" s="51"/>
    </row>
    <row r="44" spans="1:7" ht="15.75">
      <c r="A44" s="191" t="s">
        <v>665</v>
      </c>
      <c r="B44" s="192"/>
      <c r="C44" s="193"/>
      <c r="D44" s="88">
        <f>SUM(G5+G6)</f>
        <v>110.005136</v>
      </c>
      <c r="E44" s="89">
        <v>2</v>
      </c>
      <c r="F44" s="96">
        <f>D44/E44</f>
        <v>55.002568</v>
      </c>
      <c r="G44" s="9"/>
    </row>
    <row r="45" spans="1:7" ht="16.5" thickBot="1">
      <c r="A45" s="194" t="s">
        <v>672</v>
      </c>
      <c r="B45" s="195"/>
      <c r="C45" s="196"/>
      <c r="D45" s="134">
        <f>G40-D44</f>
        <v>4949.504618999999</v>
      </c>
      <c r="E45" s="135">
        <v>34</v>
      </c>
      <c r="F45" s="134">
        <f>D45/E45</f>
        <v>145.57366526470585</v>
      </c>
      <c r="G45" s="9"/>
    </row>
    <row r="46" spans="2:6" ht="16.5" thickBot="1">
      <c r="B46" s="156"/>
      <c r="C46" s="156"/>
      <c r="D46" s="87">
        <f>SUM(D41:D45)</f>
        <v>5059.509754999999</v>
      </c>
      <c r="E46" s="87">
        <f>SUM(E41:E45)</f>
        <v>36</v>
      </c>
      <c r="F46" s="87">
        <f>D46/E46</f>
        <v>140.54193763888887</v>
      </c>
    </row>
  </sheetData>
  <sheetProtection/>
  <mergeCells count="12">
    <mergeCell ref="A44:C44"/>
    <mergeCell ref="A45:C45"/>
    <mergeCell ref="B46:C46"/>
    <mergeCell ref="A40:B40"/>
    <mergeCell ref="A1:G1"/>
    <mergeCell ref="A2:A3"/>
    <mergeCell ref="C2:C3"/>
    <mergeCell ref="F2:F3"/>
    <mergeCell ref="G2:G3"/>
    <mergeCell ref="D42:D43"/>
    <mergeCell ref="E42:E43"/>
    <mergeCell ref="F42:F43"/>
  </mergeCells>
  <printOptions/>
  <pageMargins left="0.72" right="0.24" top="0.48" bottom="0.75" header="0.22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22">
      <selection activeCell="I22" sqref="I1:K16384"/>
    </sheetView>
  </sheetViews>
  <sheetFormatPr defaultColWidth="6.8515625" defaultRowHeight="12.75"/>
  <cols>
    <col min="1" max="1" width="8.7109375" style="9" customWidth="1"/>
    <col min="2" max="3" width="10.00390625" style="9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57421875" style="0" hidden="1" customWidth="1"/>
    <col min="11" max="11" width="10.28125" style="0" hidden="1" customWidth="1"/>
  </cols>
  <sheetData>
    <row r="1" spans="1:10" ht="42.75" customHeight="1" thickBot="1">
      <c r="A1" s="209" t="s">
        <v>655</v>
      </c>
      <c r="B1" s="210"/>
      <c r="C1" s="210"/>
      <c r="D1" s="210"/>
      <c r="E1" s="210"/>
      <c r="F1" s="210"/>
      <c r="G1" s="211"/>
      <c r="J1" s="1"/>
    </row>
    <row r="2" spans="1:10" s="21" customFormat="1" ht="24" customHeight="1" thickBot="1">
      <c r="A2" s="168" t="s">
        <v>654</v>
      </c>
      <c r="B2" s="37" t="s">
        <v>638</v>
      </c>
      <c r="C2" s="169" t="s">
        <v>635</v>
      </c>
      <c r="D2" s="38" t="s">
        <v>636</v>
      </c>
      <c r="E2" s="39" t="s">
        <v>637</v>
      </c>
      <c r="F2" s="163" t="s">
        <v>667</v>
      </c>
      <c r="G2" s="163" t="s">
        <v>653</v>
      </c>
      <c r="I2" s="22"/>
      <c r="J2" s="23"/>
    </row>
    <row r="3" spans="1:11" s="21" customFormat="1" ht="36" customHeight="1" thickBot="1">
      <c r="A3" s="168"/>
      <c r="B3" s="40" t="s">
        <v>639</v>
      </c>
      <c r="C3" s="170"/>
      <c r="D3" s="41" t="s">
        <v>671</v>
      </c>
      <c r="E3" s="42" t="s">
        <v>669</v>
      </c>
      <c r="F3" s="164"/>
      <c r="G3" s="171"/>
      <c r="I3" s="12" t="s">
        <v>4</v>
      </c>
      <c r="J3" s="12" t="s">
        <v>5</v>
      </c>
      <c r="K3" s="12" t="s">
        <v>6</v>
      </c>
    </row>
    <row r="4" spans="1:11" ht="15.75">
      <c r="A4" s="57" t="s">
        <v>7</v>
      </c>
      <c r="B4" s="18">
        <v>116</v>
      </c>
      <c r="C4" s="19">
        <f>E4*8.046919</f>
        <v>922.0257335893792</v>
      </c>
      <c r="D4" s="59">
        <f>B4*77470/62210*30/100</f>
        <v>43.336376788297706</v>
      </c>
      <c r="E4" s="62">
        <f>I4-D4</f>
        <v>114.58121221170228</v>
      </c>
      <c r="F4" s="63">
        <v>4.07</v>
      </c>
      <c r="G4" s="64">
        <f aca="true" t="shared" si="0" ref="G4:G39">D4+E4+F4</f>
        <v>161.98758899999999</v>
      </c>
      <c r="I4" s="6">
        <v>157.917589</v>
      </c>
      <c r="J4" s="6">
        <v>4.07</v>
      </c>
      <c r="K4" s="6">
        <v>161.987589</v>
      </c>
    </row>
    <row r="5" spans="1:11" ht="15.75">
      <c r="A5" s="57" t="s">
        <v>10</v>
      </c>
      <c r="B5" s="18">
        <v>54</v>
      </c>
      <c r="C5" s="19">
        <f>E5*8.046919</f>
        <v>921.0257044561952</v>
      </c>
      <c r="D5" s="60">
        <f aca="true" t="shared" si="1" ref="D5:D39">B5*77470/62210*30/100</f>
        <v>20.173830573862723</v>
      </c>
      <c r="E5" s="65">
        <f aca="true" t="shared" si="2" ref="E5:E39">I5-D5</f>
        <v>114.45693742613727</v>
      </c>
      <c r="F5" s="63">
        <v>4.07</v>
      </c>
      <c r="G5" s="66">
        <f t="shared" si="0"/>
        <v>138.70076799999998</v>
      </c>
      <c r="I5" s="6">
        <v>134.630768</v>
      </c>
      <c r="J5" s="6">
        <v>4.07</v>
      </c>
      <c r="K5" s="6">
        <v>138.70076799999998</v>
      </c>
    </row>
    <row r="6" spans="1:11" ht="15.75">
      <c r="A6" s="57" t="s">
        <v>12</v>
      </c>
      <c r="B6" s="18">
        <v>56</v>
      </c>
      <c r="C6" s="19">
        <f aca="true" t="shared" si="3" ref="C6:C39">E6*8.046919</f>
        <v>679.0189454966888</v>
      </c>
      <c r="D6" s="60">
        <f t="shared" si="1"/>
        <v>20.921009484005786</v>
      </c>
      <c r="E6" s="65">
        <f t="shared" si="2"/>
        <v>84.38247551599423</v>
      </c>
      <c r="F6" s="63">
        <v>4.07</v>
      </c>
      <c r="G6" s="66">
        <f t="shared" si="0"/>
        <v>109.37348500000002</v>
      </c>
      <c r="I6" s="6">
        <v>105.30348500000001</v>
      </c>
      <c r="J6" s="6">
        <v>4.07</v>
      </c>
      <c r="K6" s="6">
        <v>109.373485</v>
      </c>
    </row>
    <row r="7" spans="1:11" ht="15.75">
      <c r="A7" s="57" t="s">
        <v>14</v>
      </c>
      <c r="B7" s="17">
        <v>116</v>
      </c>
      <c r="C7" s="19">
        <f t="shared" si="3"/>
        <v>986.7235336806281</v>
      </c>
      <c r="D7" s="60">
        <f t="shared" si="1"/>
        <v>43.336376788297706</v>
      </c>
      <c r="E7" s="65">
        <f t="shared" si="2"/>
        <v>122.62128321170226</v>
      </c>
      <c r="F7" s="63">
        <v>4.07</v>
      </c>
      <c r="G7" s="66">
        <f t="shared" si="0"/>
        <v>170.02765999999997</v>
      </c>
      <c r="I7" s="6">
        <v>165.95765999999998</v>
      </c>
      <c r="J7" s="6">
        <v>4.07</v>
      </c>
      <c r="K7" s="6">
        <v>170.02766</v>
      </c>
    </row>
    <row r="8" spans="1:11" ht="15.75">
      <c r="A8" s="57" t="s">
        <v>16</v>
      </c>
      <c r="B8" s="17">
        <v>116</v>
      </c>
      <c r="C8" s="19">
        <f t="shared" si="3"/>
        <v>977.0272618339552</v>
      </c>
      <c r="D8" s="60">
        <f t="shared" si="1"/>
        <v>43.336376788297706</v>
      </c>
      <c r="E8" s="65">
        <f t="shared" si="2"/>
        <v>121.41631621170228</v>
      </c>
      <c r="F8" s="63">
        <v>4.07</v>
      </c>
      <c r="G8" s="66">
        <f t="shared" si="0"/>
        <v>168.822693</v>
      </c>
      <c r="I8" s="6">
        <v>164.752693</v>
      </c>
      <c r="J8" s="6">
        <v>4.07</v>
      </c>
      <c r="K8" s="6">
        <v>168.82269300000002</v>
      </c>
    </row>
    <row r="9" spans="1:11" ht="15.75">
      <c r="A9" s="57" t="s">
        <v>18</v>
      </c>
      <c r="B9" s="17">
        <v>116</v>
      </c>
      <c r="C9" s="19">
        <f t="shared" si="3"/>
        <v>1020.0284600084264</v>
      </c>
      <c r="D9" s="60">
        <f t="shared" si="1"/>
        <v>43.336376788297706</v>
      </c>
      <c r="E9" s="65">
        <f t="shared" si="2"/>
        <v>126.7601252117023</v>
      </c>
      <c r="F9" s="63">
        <v>4.07</v>
      </c>
      <c r="G9" s="66">
        <f t="shared" si="0"/>
        <v>174.166502</v>
      </c>
      <c r="I9" s="6">
        <v>170.09650200000002</v>
      </c>
      <c r="J9" s="6">
        <v>4.07</v>
      </c>
      <c r="K9" s="6">
        <v>174.16650199999998</v>
      </c>
    </row>
    <row r="10" spans="1:11" ht="15.75">
      <c r="A10" s="57" t="s">
        <v>20</v>
      </c>
      <c r="B10" s="17">
        <v>116</v>
      </c>
      <c r="C10" s="19">
        <f t="shared" si="3"/>
        <v>429.0119686833743</v>
      </c>
      <c r="D10" s="60">
        <f t="shared" si="1"/>
        <v>43.336376788297706</v>
      </c>
      <c r="E10" s="65">
        <f t="shared" si="2"/>
        <v>53.31381721170229</v>
      </c>
      <c r="F10" s="63">
        <v>4.07</v>
      </c>
      <c r="G10" s="66">
        <f t="shared" si="0"/>
        <v>100.72019399999999</v>
      </c>
      <c r="I10" s="6">
        <v>96.650194</v>
      </c>
      <c r="J10" s="6">
        <v>4.07</v>
      </c>
      <c r="K10" s="6">
        <v>100.720194</v>
      </c>
    </row>
    <row r="11" spans="1:11" ht="15.75">
      <c r="A11" s="57" t="s">
        <v>22</v>
      </c>
      <c r="B11" s="17">
        <v>116</v>
      </c>
      <c r="C11" s="19">
        <f t="shared" si="3"/>
        <v>1183.0330152123806</v>
      </c>
      <c r="D11" s="60">
        <f t="shared" si="1"/>
        <v>43.336376788297706</v>
      </c>
      <c r="E11" s="65">
        <f t="shared" si="2"/>
        <v>147.01689121170233</v>
      </c>
      <c r="F11" s="63">
        <v>4.07</v>
      </c>
      <c r="G11" s="66">
        <f t="shared" si="0"/>
        <v>194.42326800000004</v>
      </c>
      <c r="I11" s="6">
        <v>190.35326800000004</v>
      </c>
      <c r="J11" s="6">
        <v>4.07</v>
      </c>
      <c r="K11" s="6">
        <v>194.42326800000004</v>
      </c>
    </row>
    <row r="12" spans="1:11" ht="15.75">
      <c r="A12" s="57" t="s">
        <v>24</v>
      </c>
      <c r="B12" s="17">
        <v>116</v>
      </c>
      <c r="C12" s="19">
        <f t="shared" si="3"/>
        <v>923.0257564011853</v>
      </c>
      <c r="D12" s="60">
        <f t="shared" si="1"/>
        <v>43.336376788297706</v>
      </c>
      <c r="E12" s="65">
        <f t="shared" si="2"/>
        <v>114.7054862117023</v>
      </c>
      <c r="F12" s="63">
        <v>4.07</v>
      </c>
      <c r="G12" s="66">
        <f t="shared" si="0"/>
        <v>162.111863</v>
      </c>
      <c r="I12" s="6">
        <v>158.041863</v>
      </c>
      <c r="J12" s="6">
        <v>4.07</v>
      </c>
      <c r="K12" s="6">
        <v>162.111863</v>
      </c>
    </row>
    <row r="13" spans="1:11" ht="15.75">
      <c r="A13" s="57" t="s">
        <v>26</v>
      </c>
      <c r="B13" s="17">
        <v>116</v>
      </c>
      <c r="C13" s="19">
        <f t="shared" si="3"/>
        <v>577.0161092879673</v>
      </c>
      <c r="D13" s="60">
        <f t="shared" si="1"/>
        <v>43.336376788297706</v>
      </c>
      <c r="E13" s="65">
        <f t="shared" si="2"/>
        <v>71.7064642117023</v>
      </c>
      <c r="F13" s="63">
        <v>4.07</v>
      </c>
      <c r="G13" s="66">
        <f t="shared" si="0"/>
        <v>119.112841</v>
      </c>
      <c r="I13" s="6">
        <v>115.042841</v>
      </c>
      <c r="J13" s="6">
        <v>4.07</v>
      </c>
      <c r="K13" s="6">
        <v>119.112841</v>
      </c>
    </row>
    <row r="14" spans="1:11" ht="15.75">
      <c r="A14" s="57" t="s">
        <v>28</v>
      </c>
      <c r="B14" s="17">
        <v>116</v>
      </c>
      <c r="C14" s="19">
        <f t="shared" si="3"/>
        <v>848.0236592636231</v>
      </c>
      <c r="D14" s="60">
        <f t="shared" si="1"/>
        <v>43.336376788297706</v>
      </c>
      <c r="E14" s="65">
        <f t="shared" si="2"/>
        <v>105.38488821170228</v>
      </c>
      <c r="F14" s="63">
        <v>4.07</v>
      </c>
      <c r="G14" s="66">
        <f t="shared" si="0"/>
        <v>152.79126499999998</v>
      </c>
      <c r="I14" s="6">
        <v>148.721265</v>
      </c>
      <c r="J14" s="6">
        <v>4.07</v>
      </c>
      <c r="K14" s="6">
        <v>152.791265</v>
      </c>
    </row>
    <row r="15" spans="1:11" ht="15.75">
      <c r="A15" s="57" t="s">
        <v>30</v>
      </c>
      <c r="B15" s="17">
        <v>116</v>
      </c>
      <c r="C15" s="19">
        <f t="shared" si="3"/>
        <v>553.0154330539192</v>
      </c>
      <c r="D15" s="60">
        <f t="shared" si="1"/>
        <v>43.336376788297706</v>
      </c>
      <c r="E15" s="65">
        <f t="shared" si="2"/>
        <v>68.72387221170229</v>
      </c>
      <c r="F15" s="63">
        <v>4.07</v>
      </c>
      <c r="G15" s="66">
        <f t="shared" si="0"/>
        <v>116.13024899999999</v>
      </c>
      <c r="I15" s="6">
        <v>112.060249</v>
      </c>
      <c r="J15" s="6">
        <v>4.07</v>
      </c>
      <c r="K15" s="6">
        <v>116.13024899999999</v>
      </c>
    </row>
    <row r="16" spans="1:11" ht="15.75">
      <c r="A16" s="57" t="s">
        <v>32</v>
      </c>
      <c r="B16" s="17">
        <v>116</v>
      </c>
      <c r="C16" s="19">
        <f t="shared" si="3"/>
        <v>970.0270699636371</v>
      </c>
      <c r="D16" s="60">
        <f t="shared" si="1"/>
        <v>43.336376788297706</v>
      </c>
      <c r="E16" s="65">
        <f t="shared" si="2"/>
        <v>120.54639421170228</v>
      </c>
      <c r="F16" s="63">
        <v>4.07</v>
      </c>
      <c r="G16" s="66">
        <f t="shared" si="0"/>
        <v>167.95277099999998</v>
      </c>
      <c r="I16" s="6">
        <v>163.882771</v>
      </c>
      <c r="J16" s="6">
        <v>4.07</v>
      </c>
      <c r="K16" s="6">
        <v>167.95277099999998</v>
      </c>
    </row>
    <row r="17" spans="1:11" ht="15.75">
      <c r="A17" s="57" t="s">
        <v>34</v>
      </c>
      <c r="B17" s="17">
        <v>116</v>
      </c>
      <c r="C17" s="19">
        <f t="shared" si="3"/>
        <v>752.0209865151072</v>
      </c>
      <c r="D17" s="60">
        <f t="shared" si="1"/>
        <v>43.336376788297706</v>
      </c>
      <c r="E17" s="65">
        <f t="shared" si="2"/>
        <v>93.45452421170228</v>
      </c>
      <c r="F17" s="63">
        <v>4.07</v>
      </c>
      <c r="G17" s="66">
        <f t="shared" si="0"/>
        <v>140.86090099999998</v>
      </c>
      <c r="I17" s="6">
        <v>136.790901</v>
      </c>
      <c r="J17" s="6">
        <v>4.07</v>
      </c>
      <c r="K17" s="6">
        <v>140.860901</v>
      </c>
    </row>
    <row r="18" spans="1:11" ht="15.75">
      <c r="A18" s="57" t="s">
        <v>36</v>
      </c>
      <c r="B18" s="17">
        <v>116</v>
      </c>
      <c r="C18" s="19">
        <f t="shared" si="3"/>
        <v>477.01330505763224</v>
      </c>
      <c r="D18" s="60">
        <f t="shared" si="1"/>
        <v>43.336376788297706</v>
      </c>
      <c r="E18" s="65">
        <f t="shared" si="2"/>
        <v>59.27899921170229</v>
      </c>
      <c r="F18" s="63">
        <v>4.07</v>
      </c>
      <c r="G18" s="66">
        <f t="shared" si="0"/>
        <v>106.68537599999999</v>
      </c>
      <c r="I18" s="6">
        <v>102.615376</v>
      </c>
      <c r="J18" s="6">
        <v>4.07</v>
      </c>
      <c r="K18" s="6">
        <v>106.685376</v>
      </c>
    </row>
    <row r="19" spans="1:11" ht="15.75">
      <c r="A19" s="57" t="s">
        <v>38</v>
      </c>
      <c r="B19" s="17">
        <v>116</v>
      </c>
      <c r="C19" s="19">
        <f t="shared" si="3"/>
        <v>619.0172766037132</v>
      </c>
      <c r="D19" s="60">
        <f t="shared" si="1"/>
        <v>43.336376788297706</v>
      </c>
      <c r="E19" s="65">
        <f t="shared" si="2"/>
        <v>76.92599821170228</v>
      </c>
      <c r="F19" s="63">
        <v>4.07</v>
      </c>
      <c r="G19" s="66">
        <f t="shared" si="0"/>
        <v>124.33237499999998</v>
      </c>
      <c r="I19" s="6">
        <v>120.26237499999999</v>
      </c>
      <c r="J19" s="6">
        <v>4.07</v>
      </c>
      <c r="K19" s="6">
        <v>124.332375</v>
      </c>
    </row>
    <row r="20" spans="1:11" ht="15.75">
      <c r="A20" s="57" t="s">
        <v>40</v>
      </c>
      <c r="B20" s="17">
        <v>116</v>
      </c>
      <c r="C20" s="19">
        <f t="shared" si="3"/>
        <v>651.5141876539644</v>
      </c>
      <c r="D20" s="60">
        <f t="shared" si="1"/>
        <v>43.336376788297706</v>
      </c>
      <c r="E20" s="65">
        <f t="shared" si="2"/>
        <v>80.96442721170231</v>
      </c>
      <c r="F20" s="63">
        <v>4.07</v>
      </c>
      <c r="G20" s="66">
        <f t="shared" si="0"/>
        <v>128.37080400000002</v>
      </c>
      <c r="I20" s="6">
        <v>124.30080400000001</v>
      </c>
      <c r="J20" s="6">
        <v>4.07</v>
      </c>
      <c r="K20" s="6">
        <v>128.370804</v>
      </c>
    </row>
    <row r="21" spans="1:11" ht="15.75">
      <c r="A21" s="57" t="s">
        <v>42</v>
      </c>
      <c r="B21" s="17">
        <v>116</v>
      </c>
      <c r="C21" s="19">
        <f t="shared" si="3"/>
        <v>748.0208711271263</v>
      </c>
      <c r="D21" s="60">
        <f t="shared" si="1"/>
        <v>43.336376788297706</v>
      </c>
      <c r="E21" s="65">
        <f t="shared" si="2"/>
        <v>92.95742521170229</v>
      </c>
      <c r="F21" s="63">
        <v>4.07</v>
      </c>
      <c r="G21" s="66">
        <f t="shared" si="0"/>
        <v>140.363802</v>
      </c>
      <c r="I21" s="6">
        <v>136.293802</v>
      </c>
      <c r="J21" s="6">
        <v>4.07</v>
      </c>
      <c r="K21" s="6">
        <v>140.363802</v>
      </c>
    </row>
    <row r="22" spans="1:11" ht="15.75">
      <c r="A22" s="57" t="s">
        <v>44</v>
      </c>
      <c r="B22" s="17">
        <v>116</v>
      </c>
      <c r="C22" s="19">
        <f t="shared" si="3"/>
        <v>175.00488697761017</v>
      </c>
      <c r="D22" s="60">
        <f t="shared" si="1"/>
        <v>43.336376788297706</v>
      </c>
      <c r="E22" s="65">
        <f t="shared" si="2"/>
        <v>21.748061211702286</v>
      </c>
      <c r="F22" s="63">
        <v>4.07</v>
      </c>
      <c r="G22" s="66">
        <f t="shared" si="0"/>
        <v>69.154438</v>
      </c>
      <c r="I22" s="6">
        <v>65.08443799999999</v>
      </c>
      <c r="J22" s="6">
        <v>4.07</v>
      </c>
      <c r="K22" s="6">
        <v>69.154438</v>
      </c>
    </row>
    <row r="23" spans="1:11" ht="15.75">
      <c r="A23" s="57" t="s">
        <v>46</v>
      </c>
      <c r="B23" s="17">
        <v>116</v>
      </c>
      <c r="C23" s="19">
        <f t="shared" si="3"/>
        <v>1143.031885473327</v>
      </c>
      <c r="D23" s="60">
        <f t="shared" si="1"/>
        <v>43.336376788297706</v>
      </c>
      <c r="E23" s="65">
        <f t="shared" si="2"/>
        <v>142.04590421170226</v>
      </c>
      <c r="F23" s="63">
        <v>4.07</v>
      </c>
      <c r="G23" s="66">
        <f t="shared" si="0"/>
        <v>189.45228099999997</v>
      </c>
      <c r="I23" s="6">
        <v>185.38228099999998</v>
      </c>
      <c r="J23" s="6">
        <v>4.07</v>
      </c>
      <c r="K23" s="6">
        <v>189.452281</v>
      </c>
    </row>
    <row r="24" spans="1:11" ht="15.75">
      <c r="A24" s="57" t="s">
        <v>48</v>
      </c>
      <c r="B24" s="17">
        <v>116</v>
      </c>
      <c r="C24" s="19">
        <f t="shared" si="3"/>
        <v>1091.0304417580073</v>
      </c>
      <c r="D24" s="60">
        <f t="shared" si="1"/>
        <v>43.336376788297706</v>
      </c>
      <c r="E24" s="65">
        <f t="shared" si="2"/>
        <v>135.5836242117023</v>
      </c>
      <c r="F24" s="63">
        <v>4.07</v>
      </c>
      <c r="G24" s="66">
        <f t="shared" si="0"/>
        <v>182.990001</v>
      </c>
      <c r="I24" s="6">
        <v>178.920001</v>
      </c>
      <c r="J24" s="6">
        <v>4.07</v>
      </c>
      <c r="K24" s="6">
        <v>182.990001</v>
      </c>
    </row>
    <row r="25" spans="1:11" ht="15.75">
      <c r="A25" s="57" t="s">
        <v>50</v>
      </c>
      <c r="B25" s="17">
        <v>116</v>
      </c>
      <c r="C25" s="19">
        <f t="shared" si="3"/>
        <v>933.0260408476781</v>
      </c>
      <c r="D25" s="60">
        <f t="shared" si="1"/>
        <v>43.336376788297706</v>
      </c>
      <c r="E25" s="65">
        <f t="shared" si="2"/>
        <v>115.94823321170227</v>
      </c>
      <c r="F25" s="63">
        <v>4.07</v>
      </c>
      <c r="G25" s="66">
        <f t="shared" si="0"/>
        <v>163.35460999999998</v>
      </c>
      <c r="I25" s="6">
        <v>159.28461</v>
      </c>
      <c r="J25" s="6">
        <v>4.07</v>
      </c>
      <c r="K25" s="6">
        <v>163.35460999999998</v>
      </c>
    </row>
    <row r="26" spans="1:11" ht="15.75">
      <c r="A26" s="57" t="s">
        <v>52</v>
      </c>
      <c r="B26" s="17">
        <v>116</v>
      </c>
      <c r="C26" s="19">
        <f t="shared" si="3"/>
        <v>418.0116614250752</v>
      </c>
      <c r="D26" s="60">
        <f t="shared" si="1"/>
        <v>43.336376788297706</v>
      </c>
      <c r="E26" s="65">
        <f t="shared" si="2"/>
        <v>51.946796211702285</v>
      </c>
      <c r="F26" s="63">
        <v>4.07</v>
      </c>
      <c r="G26" s="66">
        <f t="shared" si="0"/>
        <v>99.353173</v>
      </c>
      <c r="I26" s="6">
        <v>95.28317299999999</v>
      </c>
      <c r="J26" s="6">
        <v>4.07</v>
      </c>
      <c r="K26" s="6">
        <v>99.35317300000001</v>
      </c>
    </row>
    <row r="27" spans="1:11" ht="15.75">
      <c r="A27" s="57" t="s">
        <v>54</v>
      </c>
      <c r="B27" s="17">
        <v>116</v>
      </c>
      <c r="C27" s="19">
        <f t="shared" si="3"/>
        <v>796.0222075013842</v>
      </c>
      <c r="D27" s="60">
        <f t="shared" si="1"/>
        <v>43.336376788297706</v>
      </c>
      <c r="E27" s="65">
        <f t="shared" si="2"/>
        <v>98.92260721170229</v>
      </c>
      <c r="F27" s="63">
        <v>4.07</v>
      </c>
      <c r="G27" s="66">
        <f t="shared" si="0"/>
        <v>146.328984</v>
      </c>
      <c r="I27" s="6">
        <v>142.258984</v>
      </c>
      <c r="J27" s="6">
        <v>4.07</v>
      </c>
      <c r="K27" s="6">
        <v>146.328984</v>
      </c>
    </row>
    <row r="28" spans="1:11" ht="15.75">
      <c r="A28" s="57" t="s">
        <v>56</v>
      </c>
      <c r="B28" s="17">
        <v>116</v>
      </c>
      <c r="C28" s="19">
        <f t="shared" si="3"/>
        <v>1333.0372014405852</v>
      </c>
      <c r="D28" s="60">
        <f t="shared" si="1"/>
        <v>43.336376788297706</v>
      </c>
      <c r="E28" s="65">
        <f t="shared" si="2"/>
        <v>165.65808621170228</v>
      </c>
      <c r="F28" s="63">
        <v>4.07</v>
      </c>
      <c r="G28" s="66">
        <f t="shared" si="0"/>
        <v>213.064463</v>
      </c>
      <c r="I28" s="6">
        <v>208.994463</v>
      </c>
      <c r="J28" s="6">
        <v>4.07</v>
      </c>
      <c r="K28" s="6">
        <v>213.064463</v>
      </c>
    </row>
    <row r="29" spans="1:11" ht="15.75">
      <c r="A29" s="57" t="s">
        <v>58</v>
      </c>
      <c r="B29" s="17">
        <v>116</v>
      </c>
      <c r="C29" s="19">
        <f t="shared" si="3"/>
        <v>865.0241355804343</v>
      </c>
      <c r="D29" s="60">
        <f t="shared" si="1"/>
        <v>43.336376788297706</v>
      </c>
      <c r="E29" s="65">
        <f t="shared" si="2"/>
        <v>107.49755721170229</v>
      </c>
      <c r="F29" s="63">
        <v>4.07</v>
      </c>
      <c r="G29" s="66">
        <f t="shared" si="0"/>
        <v>154.903934</v>
      </c>
      <c r="I29" s="6">
        <v>150.833934</v>
      </c>
      <c r="J29" s="6">
        <v>4.07</v>
      </c>
      <c r="K29" s="6">
        <v>154.903934</v>
      </c>
    </row>
    <row r="30" spans="1:11" ht="15.75">
      <c r="A30" s="57" t="s">
        <v>60</v>
      </c>
      <c r="B30" s="17">
        <v>116</v>
      </c>
      <c r="C30" s="19">
        <f t="shared" si="3"/>
        <v>734.0204793395712</v>
      </c>
      <c r="D30" s="60">
        <f t="shared" si="1"/>
        <v>43.336376788297706</v>
      </c>
      <c r="E30" s="65">
        <f t="shared" si="2"/>
        <v>91.21758021170228</v>
      </c>
      <c r="F30" s="63">
        <v>4.07</v>
      </c>
      <c r="G30" s="66">
        <f t="shared" si="0"/>
        <v>138.623957</v>
      </c>
      <c r="I30" s="6">
        <v>134.553957</v>
      </c>
      <c r="J30" s="6">
        <v>4.07</v>
      </c>
      <c r="K30" s="6">
        <v>138.623957</v>
      </c>
    </row>
    <row r="31" spans="1:11" ht="15.75">
      <c r="A31" s="57" t="s">
        <v>62</v>
      </c>
      <c r="B31" s="17">
        <v>116</v>
      </c>
      <c r="C31" s="19">
        <f t="shared" si="3"/>
        <v>400.9251876849112</v>
      </c>
      <c r="D31" s="60">
        <f t="shared" si="1"/>
        <v>43.336376788297706</v>
      </c>
      <c r="E31" s="65">
        <f t="shared" si="2"/>
        <v>49.823440211702284</v>
      </c>
      <c r="F31" s="63">
        <v>4.07</v>
      </c>
      <c r="G31" s="66">
        <f t="shared" si="0"/>
        <v>97.229817</v>
      </c>
      <c r="I31" s="6">
        <v>93.15981699999999</v>
      </c>
      <c r="J31" s="6">
        <v>4.07</v>
      </c>
      <c r="K31" s="6">
        <v>97.22981700000001</v>
      </c>
    </row>
    <row r="32" spans="1:11" ht="15.75">
      <c r="A32" s="57" t="s">
        <v>64</v>
      </c>
      <c r="B32" s="17">
        <v>116</v>
      </c>
      <c r="C32" s="19">
        <f t="shared" si="3"/>
        <v>1388.0387216382426</v>
      </c>
      <c r="D32" s="60">
        <f t="shared" si="1"/>
        <v>43.336376788297706</v>
      </c>
      <c r="E32" s="65">
        <f t="shared" si="2"/>
        <v>172.49318921170232</v>
      </c>
      <c r="F32" s="63">
        <v>4.07</v>
      </c>
      <c r="G32" s="66">
        <f t="shared" si="0"/>
        <v>219.89956600000002</v>
      </c>
      <c r="I32" s="6">
        <v>215.82956600000003</v>
      </c>
      <c r="J32" s="6">
        <v>4.07</v>
      </c>
      <c r="K32" s="6">
        <v>219.899566</v>
      </c>
    </row>
    <row r="33" spans="1:11" ht="15.75">
      <c r="A33" s="57" t="s">
        <v>66</v>
      </c>
      <c r="B33" s="17">
        <v>116</v>
      </c>
      <c r="C33" s="19">
        <f t="shared" si="3"/>
        <v>982.0274000337422</v>
      </c>
      <c r="D33" s="60">
        <f t="shared" si="1"/>
        <v>43.336376788297706</v>
      </c>
      <c r="E33" s="65">
        <f t="shared" si="2"/>
        <v>122.03768921170229</v>
      </c>
      <c r="F33" s="63">
        <v>4.07</v>
      </c>
      <c r="G33" s="66">
        <f t="shared" si="0"/>
        <v>169.444066</v>
      </c>
      <c r="I33" s="6">
        <v>165.374066</v>
      </c>
      <c r="J33" s="6">
        <v>4.07</v>
      </c>
      <c r="K33" s="6">
        <v>169.444066</v>
      </c>
    </row>
    <row r="34" spans="1:11" ht="15.75">
      <c r="A34" s="57" t="s">
        <v>68</v>
      </c>
      <c r="B34" s="17">
        <v>116</v>
      </c>
      <c r="C34" s="19">
        <f t="shared" si="3"/>
        <v>396.0110549553964</v>
      </c>
      <c r="D34" s="60">
        <f t="shared" si="1"/>
        <v>43.336376788297706</v>
      </c>
      <c r="E34" s="65">
        <f t="shared" si="2"/>
        <v>49.21275521170231</v>
      </c>
      <c r="F34" s="63">
        <v>4.07</v>
      </c>
      <c r="G34" s="66">
        <f t="shared" si="0"/>
        <v>96.61913200000001</v>
      </c>
      <c r="I34" s="6">
        <v>92.54913200000001</v>
      </c>
      <c r="J34" s="6">
        <v>4.07</v>
      </c>
      <c r="K34" s="6">
        <v>96.619132</v>
      </c>
    </row>
    <row r="35" spans="1:11" ht="15.75">
      <c r="A35" s="57" t="s">
        <v>70</v>
      </c>
      <c r="B35" s="17">
        <v>116</v>
      </c>
      <c r="C35" s="19">
        <f t="shared" si="3"/>
        <v>1081.0301734053526</v>
      </c>
      <c r="D35" s="60">
        <f t="shared" si="1"/>
        <v>43.336376788297706</v>
      </c>
      <c r="E35" s="65">
        <f t="shared" si="2"/>
        <v>134.34087921170232</v>
      </c>
      <c r="F35" s="63">
        <v>4.07</v>
      </c>
      <c r="G35" s="66">
        <f t="shared" si="0"/>
        <v>181.74725600000002</v>
      </c>
      <c r="I35" s="6">
        <v>177.67725600000003</v>
      </c>
      <c r="J35" s="6">
        <v>4.07</v>
      </c>
      <c r="K35" s="6">
        <v>181.747256</v>
      </c>
    </row>
    <row r="36" spans="1:11" ht="15.75">
      <c r="A36" s="57" t="s">
        <v>72</v>
      </c>
      <c r="B36" s="17">
        <v>116</v>
      </c>
      <c r="C36" s="19">
        <f t="shared" si="3"/>
        <v>775.0216238435112</v>
      </c>
      <c r="D36" s="60">
        <f t="shared" si="1"/>
        <v>43.336376788297706</v>
      </c>
      <c r="E36" s="65">
        <f t="shared" si="2"/>
        <v>96.31284021170228</v>
      </c>
      <c r="F36" s="63">
        <v>4.07</v>
      </c>
      <c r="G36" s="66">
        <f t="shared" si="0"/>
        <v>143.719217</v>
      </c>
      <c r="I36" s="6">
        <v>139.649217</v>
      </c>
      <c r="J36" s="6">
        <v>4.07</v>
      </c>
      <c r="K36" s="6">
        <v>143.71921700000001</v>
      </c>
    </row>
    <row r="37" spans="1:11" ht="15.75">
      <c r="A37" s="57" t="s">
        <v>74</v>
      </c>
      <c r="B37" s="17">
        <v>116</v>
      </c>
      <c r="C37" s="19">
        <f t="shared" si="3"/>
        <v>1481.0413339982595</v>
      </c>
      <c r="D37" s="60">
        <f t="shared" si="1"/>
        <v>43.336376788297706</v>
      </c>
      <c r="E37" s="65">
        <f t="shared" si="2"/>
        <v>184.0507322117023</v>
      </c>
      <c r="F37" s="63">
        <v>4.07</v>
      </c>
      <c r="G37" s="66">
        <f t="shared" si="0"/>
        <v>231.457109</v>
      </c>
      <c r="I37" s="6">
        <v>227.387109</v>
      </c>
      <c r="J37" s="6">
        <v>4.07</v>
      </c>
      <c r="K37" s="6">
        <v>231.45710900000003</v>
      </c>
    </row>
    <row r="38" spans="1:11" ht="15.75">
      <c r="A38" s="57" t="s">
        <v>76</v>
      </c>
      <c r="B38" s="17">
        <v>116</v>
      </c>
      <c r="C38" s="19">
        <f t="shared" si="3"/>
        <v>675.0188357070142</v>
      </c>
      <c r="D38" s="60">
        <f t="shared" si="1"/>
        <v>43.336376788297706</v>
      </c>
      <c r="E38" s="65">
        <f t="shared" si="2"/>
        <v>83.88537721170229</v>
      </c>
      <c r="F38" s="63">
        <v>4.07</v>
      </c>
      <c r="G38" s="66">
        <f t="shared" si="0"/>
        <v>131.291754</v>
      </c>
      <c r="I38" s="6">
        <v>127.221754</v>
      </c>
      <c r="J38" s="6">
        <v>4.07</v>
      </c>
      <c r="K38" s="6">
        <v>131.291754</v>
      </c>
    </row>
    <row r="39" spans="1:11" ht="16.5" thickBot="1">
      <c r="A39" s="77" t="s">
        <v>78</v>
      </c>
      <c r="B39" s="78">
        <v>116</v>
      </c>
      <c r="C39" s="79">
        <f t="shared" si="3"/>
        <v>1107.030887216093</v>
      </c>
      <c r="D39" s="81">
        <f t="shared" si="1"/>
        <v>43.336376788297706</v>
      </c>
      <c r="E39" s="82">
        <f t="shared" si="2"/>
        <v>137.57201821170227</v>
      </c>
      <c r="F39" s="83">
        <v>4.07</v>
      </c>
      <c r="G39" s="84">
        <f t="shared" si="0"/>
        <v>184.97839499999998</v>
      </c>
      <c r="I39" s="6">
        <v>180.90839499999998</v>
      </c>
      <c r="J39" s="6">
        <v>4.07</v>
      </c>
      <c r="K39" s="6">
        <v>184.97839499999998</v>
      </c>
    </row>
    <row r="40" spans="1:11" ht="16.5" thickBot="1">
      <c r="A40" s="197" t="s">
        <v>661</v>
      </c>
      <c r="B40" s="197"/>
      <c r="C40" s="80">
        <f>SUM(C4:C39)</f>
        <v>30010.9434367151</v>
      </c>
      <c r="D40" s="85">
        <f>SUM(D4:D39)</f>
        <v>1514.53165085999</v>
      </c>
      <c r="E40" s="85">
        <f>SUM(E4:E39)</f>
        <v>3729.494908140009</v>
      </c>
      <c r="F40" s="85">
        <f>SUM(F4:F39)</f>
        <v>146.51999999999987</v>
      </c>
      <c r="G40" s="86">
        <f>SUM(G4:G39)</f>
        <v>5390.5465589999985</v>
      </c>
      <c r="I40" s="14">
        <f>SUM(I4:I39)</f>
        <v>5244.026559000002</v>
      </c>
      <c r="J40" s="14">
        <f>SUM(J4:J39)</f>
        <v>146.51999999999987</v>
      </c>
      <c r="K40" s="14">
        <f>SUM(K4:K39)</f>
        <v>5390.5465589999985</v>
      </c>
    </row>
    <row r="41" ht="13.5" customHeight="1" thickBot="1"/>
    <row r="42" spans="4:7" ht="15.75" customHeight="1">
      <c r="D42" s="157" t="s">
        <v>663</v>
      </c>
      <c r="E42" s="159" t="s">
        <v>664</v>
      </c>
      <c r="F42" s="148" t="s">
        <v>645</v>
      </c>
      <c r="G42" s="51"/>
    </row>
    <row r="43" spans="4:7" ht="15.75" customHeight="1" thickBot="1">
      <c r="D43" s="158"/>
      <c r="E43" s="160"/>
      <c r="F43" s="149"/>
      <c r="G43" s="51"/>
    </row>
    <row r="44" spans="1:7" ht="15.75">
      <c r="A44" s="191" t="s">
        <v>665</v>
      </c>
      <c r="B44" s="192"/>
      <c r="C44" s="193"/>
      <c r="D44" s="88">
        <f>SUM(G5+G6)</f>
        <v>248.074253</v>
      </c>
      <c r="E44" s="89">
        <v>2</v>
      </c>
      <c r="F44" s="96">
        <f>D44/E44</f>
        <v>124.0371265</v>
      </c>
      <c r="G44" s="9"/>
    </row>
    <row r="45" spans="1:7" ht="16.5" thickBot="1">
      <c r="A45" s="194" t="s">
        <v>672</v>
      </c>
      <c r="B45" s="195"/>
      <c r="C45" s="196"/>
      <c r="D45" s="134">
        <f>G40-D44</f>
        <v>5142.472305999999</v>
      </c>
      <c r="E45" s="135">
        <v>34</v>
      </c>
      <c r="F45" s="134">
        <f>D45/E45</f>
        <v>151.2491854705882</v>
      </c>
      <c r="G45" s="9"/>
    </row>
    <row r="46" spans="2:6" ht="16.5" thickBot="1">
      <c r="B46" s="156"/>
      <c r="C46" s="156"/>
      <c r="D46" s="87">
        <f>SUM(D41:D45)</f>
        <v>5390.5465589999985</v>
      </c>
      <c r="E46" s="87">
        <f>SUM(E41:E45)</f>
        <v>36</v>
      </c>
      <c r="F46" s="87">
        <f>D46/E46</f>
        <v>149.73740441666664</v>
      </c>
    </row>
  </sheetData>
  <sheetProtection/>
  <mergeCells count="12">
    <mergeCell ref="A44:C44"/>
    <mergeCell ref="A45:C45"/>
    <mergeCell ref="B46:C46"/>
    <mergeCell ref="A40:B40"/>
    <mergeCell ref="A1:G1"/>
    <mergeCell ref="A2:A3"/>
    <mergeCell ref="C2:C3"/>
    <mergeCell ref="F2:F3"/>
    <mergeCell ref="G2:G3"/>
    <mergeCell ref="D42:D43"/>
    <mergeCell ref="E42:E43"/>
    <mergeCell ref="F42:F43"/>
  </mergeCells>
  <printOptions/>
  <pageMargins left="0.61" right="0.19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2012-12-31T10:12:43Z</cp:lastPrinted>
  <dcterms:created xsi:type="dcterms:W3CDTF">2012-12-29T12:43:55Z</dcterms:created>
  <dcterms:modified xsi:type="dcterms:W3CDTF">2012-12-31T13:45:53Z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