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54" i="1" l="1"/>
  <c r="G54" i="1"/>
  <c r="I29" i="1"/>
  <c r="I54" i="1" s="1"/>
  <c r="H29" i="1"/>
  <c r="G29" i="1"/>
  <c r="I21" i="1"/>
  <c r="H21" i="1"/>
  <c r="G21" i="1"/>
  <c r="I19" i="1"/>
  <c r="H19" i="1"/>
  <c r="G19" i="1"/>
  <c r="G53" i="1" s="1"/>
  <c r="I17" i="1"/>
  <c r="H17" i="1"/>
  <c r="G17" i="1"/>
  <c r="D16" i="1"/>
  <c r="C16" i="1"/>
  <c r="B16" i="1"/>
  <c r="I14" i="1"/>
  <c r="H14" i="1"/>
  <c r="G14" i="1"/>
  <c r="D10" i="1"/>
  <c r="C10" i="1"/>
  <c r="B10" i="1"/>
  <c r="I9" i="1"/>
  <c r="I53" i="1" s="1"/>
  <c r="H9" i="1"/>
  <c r="G9" i="1"/>
  <c r="D7" i="1"/>
  <c r="D53" i="1" s="1"/>
  <c r="C7" i="1"/>
  <c r="C53" i="1" s="1"/>
  <c r="B7" i="1"/>
  <c r="B53" i="1" s="1"/>
  <c r="I5" i="1"/>
  <c r="H5" i="1"/>
  <c r="H53" i="1" s="1"/>
  <c r="G5" i="1"/>
</calcChain>
</file>

<file path=xl/sharedStrings.xml><?xml version="1.0" encoding="utf-8"?>
<sst xmlns="http://schemas.openxmlformats.org/spreadsheetml/2006/main" count="126" uniqueCount="106">
  <si>
    <t xml:space="preserve">                                                                                                                                                                                                                         EK-A</t>
  </si>
  <si>
    <t>75.PARSEL ESTON ÇAMLIEVLER KONUTLARI</t>
  </si>
  <si>
    <t xml:space="preserve">  AKTİF                                             </t>
  </si>
  <si>
    <t>KARŞILAŞTIRMALI  BİLANÇO 18.05.2014 - 18.05.2016</t>
  </si>
  <si>
    <t>PASİF</t>
  </si>
  <si>
    <t>2013-2014</t>
  </si>
  <si>
    <t>2014-2015</t>
  </si>
  <si>
    <t>2015-2016</t>
  </si>
  <si>
    <r>
      <t>KASA</t>
    </r>
    <r>
      <rPr>
        <sz val="10"/>
        <rFont val="Arial"/>
        <family val="2"/>
        <charset val="162"/>
      </rPr>
      <t xml:space="preserve"> </t>
    </r>
  </si>
  <si>
    <t>DİĞER ÇEŞİTLİ BORÇLAR</t>
  </si>
  <si>
    <t xml:space="preserve">BANKALAR </t>
  </si>
  <si>
    <t>Dahili Konuşma Sistemi Diafon Avansları..……………</t>
  </si>
  <si>
    <t xml:space="preserve">REPO - FON - POS </t>
  </si>
  <si>
    <t>Asansör Revizyon Avansları ……………………………</t>
  </si>
  <si>
    <t>Akbank Pos………………………………………………</t>
  </si>
  <si>
    <t xml:space="preserve"> </t>
  </si>
  <si>
    <t>Eltes İletişim Güv. (Asansör Kabin Kamera ) …</t>
  </si>
  <si>
    <t>Akbank Kıdem Tazminatı Fon Hesabı …………………</t>
  </si>
  <si>
    <t xml:space="preserve">TİCARİ BORÇLAR </t>
  </si>
  <si>
    <t xml:space="preserve">ALACAKLAR </t>
  </si>
  <si>
    <t>Omak Asansör Ltd.Şti.……………………………………</t>
  </si>
  <si>
    <t>Dairelerden Alacaklar …………………………………</t>
  </si>
  <si>
    <t>Kaptan  Sigorta ………………………..…………………</t>
  </si>
  <si>
    <t>Takipteki Alacaklar ………………………………………</t>
  </si>
  <si>
    <t>İgdaş A.Ş…………………………………………</t>
  </si>
  <si>
    <t>Omak Asansör Ltd.(Revizyon Avans Bedeli) …………</t>
  </si>
  <si>
    <t>Diğer Muhtelif Satıcılar…………………………………</t>
  </si>
  <si>
    <t xml:space="preserve">ALINAN DEPOZİTO VE TEMİNATLAR </t>
  </si>
  <si>
    <t>Dahili Konuşma Sistemi Diafon Gid……………………</t>
  </si>
  <si>
    <t>Büfe Depoziti ………………………………………………</t>
  </si>
  <si>
    <t xml:space="preserve">GİDERLER </t>
  </si>
  <si>
    <t>Ogs ve 3.Kapı Depozitoları ……………………………</t>
  </si>
  <si>
    <t>Blok Merd.-Asansör Elekt.ve Asansör Bak.Onar.Gid….</t>
  </si>
  <si>
    <t xml:space="preserve">FONLAR </t>
  </si>
  <si>
    <r>
      <t xml:space="preserve">Personel Giderleri </t>
    </r>
    <r>
      <rPr>
        <sz val="4"/>
        <rFont val="Arial"/>
        <family val="2"/>
        <charset val="162"/>
      </rPr>
      <t>…………………………………………………………………………..…………………………………</t>
    </r>
  </si>
  <si>
    <t>Kıdem Tazminatı Fonu …………………………………</t>
  </si>
  <si>
    <t>Kıdem Tazminatı Fonu ………...…………………………</t>
  </si>
  <si>
    <t>ÖDENECEK VERGİ VE DİĞER YÜKÜMLÜLÜKLER</t>
  </si>
  <si>
    <t>Su Arıtma ve Su Deposu Temizleme Giderleri ………</t>
  </si>
  <si>
    <t>S.S.K. + Gelir Vergisi +Damga Verg ……………….…</t>
  </si>
  <si>
    <t>4.Otopark Ecrimisil Giderleri………...……………...…</t>
  </si>
  <si>
    <t xml:space="preserve">GELİR TAHAKKUKULARI </t>
  </si>
  <si>
    <t>Bahçe Piknik Masası+Bank.+Şemsiye Gid…………..</t>
  </si>
  <si>
    <t>Aidat Tahakkukları ………………………………………</t>
  </si>
  <si>
    <t>Kamera Giderleri………………….………………………</t>
  </si>
  <si>
    <t>Otop.Kat.Payı ……………………………………………</t>
  </si>
  <si>
    <t>Güvenlik Mobu Giderler. ………………………………..</t>
  </si>
  <si>
    <t>Tenis Katılım Payı ………………………………………</t>
  </si>
  <si>
    <t>Kızılçam Blok Pilates ve Yoga Odası Giderleri ……..</t>
  </si>
  <si>
    <t>Gecikme Tazminatı Tahakkukları ………………………</t>
  </si>
  <si>
    <t>Sarıçam Blok Hobi+Kütüphane+Sinema Odası Gid…</t>
  </si>
  <si>
    <t>Bilboard Kira Katılım Tahakkukları ……………………</t>
  </si>
  <si>
    <t>Demirbaş Malzeme Alımı  Giderleri ……………………</t>
  </si>
  <si>
    <t>Deprem Evi Katılım Payı Tahakkuku …………………</t>
  </si>
  <si>
    <t>Bahçe Sulama Pompaları ve Basınç Tankı Gid. ………</t>
  </si>
  <si>
    <t>Gelecek Aylara Ait Peşin Öd. Daire Avansları  ……</t>
  </si>
  <si>
    <t>Çocuk Bahçesi Büyütme ve Bakım Çalışm.Gid.……</t>
  </si>
  <si>
    <t>TAHSİLATLAR</t>
  </si>
  <si>
    <t>Basket Sahası  Giderleri …………………………………</t>
  </si>
  <si>
    <t>Avans Aidat Tahsilatları …………………………………</t>
  </si>
  <si>
    <t>Yürüyüş Yolları Giderleri …………………………………</t>
  </si>
  <si>
    <t>Kesin Hesap Tahsilatları ………………………………</t>
  </si>
  <si>
    <t>Site Duvarlarına Branda ve Tel Çit  Giderleri ……………</t>
  </si>
  <si>
    <t>2.Araç Otopark ve Mis.Araç Katılım Payı ………….…</t>
  </si>
  <si>
    <t>Barıyer Giderleri ………………………………………….</t>
  </si>
  <si>
    <t>Asansör Kullandırma Tahsilatları ………………………</t>
  </si>
  <si>
    <t>Bahçe Düzenleme Giderleri ……………………………</t>
  </si>
  <si>
    <t>Kira Katılım Payları ………………………………………</t>
  </si>
  <si>
    <t>Kapalı Otopark Elektrik ve Bakım Onarım Giderleri ……</t>
  </si>
  <si>
    <t>İşyerleri Katılım Payları …………………………………</t>
  </si>
  <si>
    <t>Sigorta Hasar Giderleri …………………………………</t>
  </si>
  <si>
    <t>Reklam Katılım Payları …………………………………</t>
  </si>
  <si>
    <t>Bakım Onarım Giderleri ……………………………………</t>
  </si>
  <si>
    <t>Bilboard Kira Katılım Payı ………………………………</t>
  </si>
  <si>
    <t>Temizlik Giderleri …………………………………………</t>
  </si>
  <si>
    <t>Tenis Sahası Katılım Payları ……………………………</t>
  </si>
  <si>
    <t>Ortak Alan Elektrik Giderleri ………………………….…</t>
  </si>
  <si>
    <t>Deprem Evi Katılım Payı …………………………………</t>
  </si>
  <si>
    <t>Doğalgaz Giderleri …………………………………………</t>
  </si>
  <si>
    <t>Deprem Evi Maç Katılım Payı……………………………</t>
  </si>
  <si>
    <t>Doğalgaz Okuma Giderleri ………………………………</t>
  </si>
  <si>
    <t>Gecikme Tazminatı Tahsilatları …………………………</t>
  </si>
  <si>
    <t>Su Giderleri (Teknik,Yönetim,Personel,vs)………………</t>
  </si>
  <si>
    <t>Banka Repo - Fon Gelirleri ………………………………</t>
  </si>
  <si>
    <t>Bahçe Giderleri ………………………………………..…</t>
  </si>
  <si>
    <t>Kredi Kartı Komisyon Tahsilatları ………………………</t>
  </si>
  <si>
    <t>Telefon+Fax+ADSL Giderleri …………………………..</t>
  </si>
  <si>
    <t>76 Parsel Katılım Payı……………………………………</t>
  </si>
  <si>
    <t>İlaçlama Giderleri ……………………………………..…</t>
  </si>
  <si>
    <t>76 Parsel 4.Otopark Kira Katılım Payı…………………</t>
  </si>
  <si>
    <t>Ortak Alan Sigorta Giderleri…………………………...…</t>
  </si>
  <si>
    <t>Akbank İçerenköy Şb.Bağış………………………………</t>
  </si>
  <si>
    <t>Büro Kırtasiye,Bilgisayar Tamir Bakım …………………</t>
  </si>
  <si>
    <t>Yoga+Pilates+Masaj Kat.</t>
  </si>
  <si>
    <t>Yönetim-Posta Nakliye,Yol  Giderleri …………………..</t>
  </si>
  <si>
    <t xml:space="preserve">Sigorta Hasar + Diğer Çeşitli Kat.Payları </t>
  </si>
  <si>
    <t>Deprem Evi  Malzm. ve Personel Gid……………………</t>
  </si>
  <si>
    <t>Halı Saha Maç Katılım Payı………………………………</t>
  </si>
  <si>
    <t>Deprem Evi Digitürk Gideri ………………………………</t>
  </si>
  <si>
    <t>Denizbank Bankamatik Kira Bedeli………………………</t>
  </si>
  <si>
    <t>Avukatlık ve Dava İcra Giderleri …………………………</t>
  </si>
  <si>
    <t>Santral Kullanım Üyelik ve Abonelik Katılım Payı …….</t>
  </si>
  <si>
    <t>Banka Masraf Giderleri ……………………………………</t>
  </si>
  <si>
    <t>TAHSİLATLAR (GELİRLER)</t>
  </si>
  <si>
    <t>GELİR GİDER FARKI ( + )</t>
  </si>
  <si>
    <t>GELİR GİDER FARKI (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</si>
</sst>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1"/>
      <name val="Arial"/>
      <family val="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</font>
    <font>
      <sz val="10"/>
      <name val="Arial"/>
      <family val="2"/>
      <charset val="162"/>
    </font>
    <font>
      <sz val="4"/>
      <name val="Arial"/>
      <family val="2"/>
      <charset val="16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0" xfId="0" applyFont="1"/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2" xfId="0" applyFont="1" applyBorder="1"/>
    <xf numFmtId="0" fontId="4" fillId="3" borderId="7" xfId="0" applyFont="1" applyFill="1" applyBorder="1"/>
    <xf numFmtId="3" fontId="4" fillId="4" borderId="11" xfId="0" applyNumberFormat="1" applyFont="1" applyFill="1" applyBorder="1" applyProtection="1">
      <protection locked="0"/>
    </xf>
    <xf numFmtId="3" fontId="4" fillId="4" borderId="12" xfId="0" applyNumberFormat="1" applyFont="1" applyFill="1" applyBorder="1" applyProtection="1">
      <protection locked="0"/>
    </xf>
    <xf numFmtId="4" fontId="4" fillId="2" borderId="10" xfId="0" applyNumberFormat="1" applyFont="1" applyFill="1" applyBorder="1"/>
    <xf numFmtId="3" fontId="4" fillId="3" borderId="13" xfId="0" applyNumberFormat="1" applyFont="1" applyFill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3" fontId="4" fillId="4" borderId="15" xfId="0" applyNumberFormat="1" applyFont="1" applyFill="1" applyBorder="1" applyProtection="1">
      <protection locked="0"/>
    </xf>
    <xf numFmtId="3" fontId="4" fillId="4" borderId="16" xfId="0" applyNumberFormat="1" applyFont="1" applyFill="1" applyBorder="1" applyProtection="1">
      <protection locked="0"/>
    </xf>
    <xf numFmtId="0" fontId="6" fillId="3" borderId="7" xfId="0" applyFont="1" applyFill="1" applyBorder="1"/>
    <xf numFmtId="3" fontId="6" fillId="4" borderId="15" xfId="0" applyNumberFormat="1" applyFont="1" applyFill="1" applyBorder="1" applyAlignment="1">
      <alignment horizontal="right"/>
    </xf>
    <xf numFmtId="3" fontId="6" fillId="4" borderId="16" xfId="0" applyNumberFormat="1" applyFont="1" applyFill="1" applyBorder="1" applyAlignment="1">
      <alignment horizontal="right"/>
    </xf>
    <xf numFmtId="3" fontId="4" fillId="4" borderId="15" xfId="0" applyNumberFormat="1" applyFont="1" applyFill="1" applyBorder="1"/>
    <xf numFmtId="3" fontId="4" fillId="4" borderId="16" xfId="0" applyNumberFormat="1" applyFont="1" applyFill="1" applyBorder="1"/>
    <xf numFmtId="3" fontId="6" fillId="4" borderId="15" xfId="0" applyNumberFormat="1" applyFont="1" applyFill="1" applyBorder="1" applyProtection="1">
      <protection locked="0"/>
    </xf>
    <xf numFmtId="3" fontId="6" fillId="4" borderId="16" xfId="0" applyNumberFormat="1" applyFont="1" applyFill="1" applyBorder="1" applyProtection="1">
      <protection locked="0"/>
    </xf>
    <xf numFmtId="4" fontId="6" fillId="2" borderId="10" xfId="0" applyNumberFormat="1" applyFont="1" applyFill="1" applyBorder="1"/>
    <xf numFmtId="3" fontId="4" fillId="4" borderId="15" xfId="0" applyNumberFormat="1" applyFont="1" applyFill="1" applyBorder="1" applyAlignment="1">
      <alignment horizontal="right"/>
    </xf>
    <xf numFmtId="3" fontId="4" fillId="4" borderId="16" xfId="0" applyNumberFormat="1" applyFont="1" applyFill="1" applyBorder="1" applyAlignment="1">
      <alignment horizontal="right"/>
    </xf>
    <xf numFmtId="0" fontId="2" fillId="0" borderId="0" xfId="0" applyFont="1" applyBorder="1"/>
    <xf numFmtId="3" fontId="4" fillId="3" borderId="15" xfId="0" applyNumberFormat="1" applyFont="1" applyFill="1" applyBorder="1" applyProtection="1"/>
    <xf numFmtId="3" fontId="4" fillId="4" borderId="15" xfId="0" applyNumberFormat="1" applyFont="1" applyFill="1" applyBorder="1" applyProtection="1"/>
    <xf numFmtId="3" fontId="4" fillId="4" borderId="16" xfId="0" applyNumberFormat="1" applyFont="1" applyFill="1" applyBorder="1" applyProtection="1"/>
    <xf numFmtId="3" fontId="6" fillId="4" borderId="15" xfId="0" applyNumberFormat="1" applyFont="1" applyFill="1" applyBorder="1" applyProtection="1"/>
    <xf numFmtId="3" fontId="6" fillId="4" borderId="16" xfId="0" applyNumberFormat="1" applyFont="1" applyFill="1" applyBorder="1" applyProtection="1"/>
    <xf numFmtId="3" fontId="8" fillId="4" borderId="15" xfId="0" applyNumberFormat="1" applyFont="1" applyFill="1" applyBorder="1" applyProtection="1"/>
    <xf numFmtId="3" fontId="8" fillId="4" borderId="16" xfId="0" applyNumberFormat="1" applyFont="1" applyFill="1" applyBorder="1" applyProtection="1"/>
    <xf numFmtId="4" fontId="2" fillId="3" borderId="0" xfId="0" applyNumberFormat="1" applyFont="1" applyFill="1" applyBorder="1" applyProtection="1">
      <protection locked="0"/>
    </xf>
    <xf numFmtId="4" fontId="2" fillId="0" borderId="0" xfId="0" applyNumberFormat="1" applyFont="1"/>
    <xf numFmtId="3" fontId="6" fillId="4" borderId="17" xfId="0" applyNumberFormat="1" applyFont="1" applyFill="1" applyBorder="1" applyProtection="1">
      <protection locked="0"/>
    </xf>
    <xf numFmtId="0" fontId="4" fillId="2" borderId="10" xfId="0" applyFont="1" applyFill="1" applyBorder="1"/>
    <xf numFmtId="4" fontId="6" fillId="4" borderId="0" xfId="0" applyNumberFormat="1" applyFont="1" applyFill="1" applyBorder="1" applyProtection="1"/>
    <xf numFmtId="0" fontId="3" fillId="0" borderId="0" xfId="0" applyFont="1" applyBorder="1" applyAlignment="1">
      <alignment horizontal="center" textRotation="90"/>
    </xf>
    <xf numFmtId="4" fontId="8" fillId="4" borderId="0" xfId="0" applyNumberFormat="1" applyFont="1" applyFill="1" applyBorder="1" applyProtection="1"/>
    <xf numFmtId="3" fontId="6" fillId="4" borderId="17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6" fillId="4" borderId="17" xfId="0" applyNumberFormat="1" applyFont="1" applyFill="1" applyBorder="1" applyProtection="1"/>
    <xf numFmtId="3" fontId="6" fillId="4" borderId="7" xfId="0" applyNumberFormat="1" applyFont="1" applyFill="1" applyBorder="1" applyProtection="1"/>
    <xf numFmtId="4" fontId="2" fillId="0" borderId="0" xfId="0" applyNumberFormat="1" applyFont="1" applyBorder="1"/>
    <xf numFmtId="3" fontId="6" fillId="4" borderId="18" xfId="0" applyNumberFormat="1" applyFont="1" applyFill="1" applyBorder="1" applyProtection="1"/>
    <xf numFmtId="3" fontId="6" fillId="4" borderId="19" xfId="0" applyNumberFormat="1" applyFont="1" applyFill="1" applyBorder="1" applyProtection="1"/>
    <xf numFmtId="3" fontId="6" fillId="4" borderId="15" xfId="0" applyNumberFormat="1" applyFont="1" applyFill="1" applyBorder="1" applyAlignment="1" applyProtection="1">
      <alignment horizontal="right"/>
    </xf>
    <xf numFmtId="3" fontId="6" fillId="4" borderId="17" xfId="0" applyNumberFormat="1" applyFont="1" applyFill="1" applyBorder="1" applyAlignment="1" applyProtection="1">
      <alignment horizontal="right"/>
    </xf>
    <xf numFmtId="3" fontId="6" fillId="4" borderId="20" xfId="0" applyNumberFormat="1" applyFont="1" applyFill="1" applyBorder="1" applyProtection="1"/>
    <xf numFmtId="3" fontId="6" fillId="4" borderId="10" xfId="0" applyNumberFormat="1" applyFont="1" applyFill="1" applyBorder="1" applyProtection="1"/>
    <xf numFmtId="0" fontId="4" fillId="0" borderId="7" xfId="0" applyFont="1" applyBorder="1"/>
    <xf numFmtId="3" fontId="4" fillId="4" borderId="21" xfId="0" applyNumberFormat="1" applyFont="1" applyFill="1" applyBorder="1" applyProtection="1"/>
    <xf numFmtId="3" fontId="4" fillId="4" borderId="22" xfId="0" applyNumberFormat="1" applyFont="1" applyFill="1" applyBorder="1" applyProtection="1"/>
    <xf numFmtId="3" fontId="4" fillId="0" borderId="21" xfId="0" applyNumberFormat="1" applyFont="1" applyBorder="1" applyAlignment="1" applyProtection="1">
      <alignment horizontal="right"/>
    </xf>
    <xf numFmtId="3" fontId="4" fillId="0" borderId="22" xfId="0" applyNumberFormat="1" applyFont="1" applyBorder="1" applyAlignment="1" applyProtection="1">
      <alignment horizontal="right"/>
    </xf>
    <xf numFmtId="0" fontId="4" fillId="0" borderId="5" xfId="0" applyFont="1" applyBorder="1"/>
    <xf numFmtId="3" fontId="4" fillId="0" borderId="23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0" fontId="6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O24" sqref="O24"/>
    </sheetView>
  </sheetViews>
  <sheetFormatPr defaultRowHeight="14.25" x14ac:dyDescent="0.2"/>
  <cols>
    <col min="1" max="1" width="47.7109375" style="2" customWidth="1"/>
    <col min="2" max="4" width="9.85546875" style="2" customWidth="1"/>
    <col min="5" max="5" width="0.7109375" style="2" customWidth="1"/>
    <col min="6" max="6" width="47.7109375" style="2" customWidth="1"/>
    <col min="7" max="9" width="9.85546875" style="2" customWidth="1"/>
    <col min="10" max="10" width="9.140625" style="2"/>
    <col min="11" max="11" width="12.7109375" style="2" customWidth="1"/>
    <col min="12" max="13" width="9.140625" style="2"/>
    <col min="14" max="15" width="11.28515625" style="2" bestFit="1" customWidth="1"/>
    <col min="16" max="256" width="9.140625" style="2"/>
    <col min="257" max="257" width="47.7109375" style="2" customWidth="1"/>
    <col min="258" max="260" width="9.85546875" style="2" customWidth="1"/>
    <col min="261" max="261" width="0.7109375" style="2" customWidth="1"/>
    <col min="262" max="262" width="47.7109375" style="2" customWidth="1"/>
    <col min="263" max="265" width="9.85546875" style="2" customWidth="1"/>
    <col min="266" max="266" width="9.140625" style="2"/>
    <col min="267" max="267" width="12.7109375" style="2" customWidth="1"/>
    <col min="268" max="269" width="9.140625" style="2"/>
    <col min="270" max="271" width="11.28515625" style="2" bestFit="1" customWidth="1"/>
    <col min="272" max="512" width="9.140625" style="2"/>
    <col min="513" max="513" width="47.7109375" style="2" customWidth="1"/>
    <col min="514" max="516" width="9.85546875" style="2" customWidth="1"/>
    <col min="517" max="517" width="0.7109375" style="2" customWidth="1"/>
    <col min="518" max="518" width="47.7109375" style="2" customWidth="1"/>
    <col min="519" max="521" width="9.85546875" style="2" customWidth="1"/>
    <col min="522" max="522" width="9.140625" style="2"/>
    <col min="523" max="523" width="12.7109375" style="2" customWidth="1"/>
    <col min="524" max="525" width="9.140625" style="2"/>
    <col min="526" max="527" width="11.28515625" style="2" bestFit="1" customWidth="1"/>
    <col min="528" max="768" width="9.140625" style="2"/>
    <col min="769" max="769" width="47.7109375" style="2" customWidth="1"/>
    <col min="770" max="772" width="9.85546875" style="2" customWidth="1"/>
    <col min="773" max="773" width="0.7109375" style="2" customWidth="1"/>
    <col min="774" max="774" width="47.7109375" style="2" customWidth="1"/>
    <col min="775" max="777" width="9.85546875" style="2" customWidth="1"/>
    <col min="778" max="778" width="9.140625" style="2"/>
    <col min="779" max="779" width="12.7109375" style="2" customWidth="1"/>
    <col min="780" max="781" width="9.140625" style="2"/>
    <col min="782" max="783" width="11.28515625" style="2" bestFit="1" customWidth="1"/>
    <col min="784" max="1024" width="9.140625" style="2"/>
    <col min="1025" max="1025" width="47.7109375" style="2" customWidth="1"/>
    <col min="1026" max="1028" width="9.85546875" style="2" customWidth="1"/>
    <col min="1029" max="1029" width="0.7109375" style="2" customWidth="1"/>
    <col min="1030" max="1030" width="47.7109375" style="2" customWidth="1"/>
    <col min="1031" max="1033" width="9.85546875" style="2" customWidth="1"/>
    <col min="1034" max="1034" width="9.140625" style="2"/>
    <col min="1035" max="1035" width="12.7109375" style="2" customWidth="1"/>
    <col min="1036" max="1037" width="9.140625" style="2"/>
    <col min="1038" max="1039" width="11.28515625" style="2" bestFit="1" customWidth="1"/>
    <col min="1040" max="1280" width="9.140625" style="2"/>
    <col min="1281" max="1281" width="47.7109375" style="2" customWidth="1"/>
    <col min="1282" max="1284" width="9.85546875" style="2" customWidth="1"/>
    <col min="1285" max="1285" width="0.7109375" style="2" customWidth="1"/>
    <col min="1286" max="1286" width="47.7109375" style="2" customWidth="1"/>
    <col min="1287" max="1289" width="9.85546875" style="2" customWidth="1"/>
    <col min="1290" max="1290" width="9.140625" style="2"/>
    <col min="1291" max="1291" width="12.7109375" style="2" customWidth="1"/>
    <col min="1292" max="1293" width="9.140625" style="2"/>
    <col min="1294" max="1295" width="11.28515625" style="2" bestFit="1" customWidth="1"/>
    <col min="1296" max="1536" width="9.140625" style="2"/>
    <col min="1537" max="1537" width="47.7109375" style="2" customWidth="1"/>
    <col min="1538" max="1540" width="9.85546875" style="2" customWidth="1"/>
    <col min="1541" max="1541" width="0.7109375" style="2" customWidth="1"/>
    <col min="1542" max="1542" width="47.7109375" style="2" customWidth="1"/>
    <col min="1543" max="1545" width="9.85546875" style="2" customWidth="1"/>
    <col min="1546" max="1546" width="9.140625" style="2"/>
    <col min="1547" max="1547" width="12.7109375" style="2" customWidth="1"/>
    <col min="1548" max="1549" width="9.140625" style="2"/>
    <col min="1550" max="1551" width="11.28515625" style="2" bestFit="1" customWidth="1"/>
    <col min="1552" max="1792" width="9.140625" style="2"/>
    <col min="1793" max="1793" width="47.7109375" style="2" customWidth="1"/>
    <col min="1794" max="1796" width="9.85546875" style="2" customWidth="1"/>
    <col min="1797" max="1797" width="0.7109375" style="2" customWidth="1"/>
    <col min="1798" max="1798" width="47.7109375" style="2" customWidth="1"/>
    <col min="1799" max="1801" width="9.85546875" style="2" customWidth="1"/>
    <col min="1802" max="1802" width="9.140625" style="2"/>
    <col min="1803" max="1803" width="12.7109375" style="2" customWidth="1"/>
    <col min="1804" max="1805" width="9.140625" style="2"/>
    <col min="1806" max="1807" width="11.28515625" style="2" bestFit="1" customWidth="1"/>
    <col min="1808" max="2048" width="9.140625" style="2"/>
    <col min="2049" max="2049" width="47.7109375" style="2" customWidth="1"/>
    <col min="2050" max="2052" width="9.85546875" style="2" customWidth="1"/>
    <col min="2053" max="2053" width="0.7109375" style="2" customWidth="1"/>
    <col min="2054" max="2054" width="47.7109375" style="2" customWidth="1"/>
    <col min="2055" max="2057" width="9.85546875" style="2" customWidth="1"/>
    <col min="2058" max="2058" width="9.140625" style="2"/>
    <col min="2059" max="2059" width="12.7109375" style="2" customWidth="1"/>
    <col min="2060" max="2061" width="9.140625" style="2"/>
    <col min="2062" max="2063" width="11.28515625" style="2" bestFit="1" customWidth="1"/>
    <col min="2064" max="2304" width="9.140625" style="2"/>
    <col min="2305" max="2305" width="47.7109375" style="2" customWidth="1"/>
    <col min="2306" max="2308" width="9.85546875" style="2" customWidth="1"/>
    <col min="2309" max="2309" width="0.7109375" style="2" customWidth="1"/>
    <col min="2310" max="2310" width="47.7109375" style="2" customWidth="1"/>
    <col min="2311" max="2313" width="9.85546875" style="2" customWidth="1"/>
    <col min="2314" max="2314" width="9.140625" style="2"/>
    <col min="2315" max="2315" width="12.7109375" style="2" customWidth="1"/>
    <col min="2316" max="2317" width="9.140625" style="2"/>
    <col min="2318" max="2319" width="11.28515625" style="2" bestFit="1" customWidth="1"/>
    <col min="2320" max="2560" width="9.140625" style="2"/>
    <col min="2561" max="2561" width="47.7109375" style="2" customWidth="1"/>
    <col min="2562" max="2564" width="9.85546875" style="2" customWidth="1"/>
    <col min="2565" max="2565" width="0.7109375" style="2" customWidth="1"/>
    <col min="2566" max="2566" width="47.7109375" style="2" customWidth="1"/>
    <col min="2567" max="2569" width="9.85546875" style="2" customWidth="1"/>
    <col min="2570" max="2570" width="9.140625" style="2"/>
    <col min="2571" max="2571" width="12.7109375" style="2" customWidth="1"/>
    <col min="2572" max="2573" width="9.140625" style="2"/>
    <col min="2574" max="2575" width="11.28515625" style="2" bestFit="1" customWidth="1"/>
    <col min="2576" max="2816" width="9.140625" style="2"/>
    <col min="2817" max="2817" width="47.7109375" style="2" customWidth="1"/>
    <col min="2818" max="2820" width="9.85546875" style="2" customWidth="1"/>
    <col min="2821" max="2821" width="0.7109375" style="2" customWidth="1"/>
    <col min="2822" max="2822" width="47.7109375" style="2" customWidth="1"/>
    <col min="2823" max="2825" width="9.85546875" style="2" customWidth="1"/>
    <col min="2826" max="2826" width="9.140625" style="2"/>
    <col min="2827" max="2827" width="12.7109375" style="2" customWidth="1"/>
    <col min="2828" max="2829" width="9.140625" style="2"/>
    <col min="2830" max="2831" width="11.28515625" style="2" bestFit="1" customWidth="1"/>
    <col min="2832" max="3072" width="9.140625" style="2"/>
    <col min="3073" max="3073" width="47.7109375" style="2" customWidth="1"/>
    <col min="3074" max="3076" width="9.85546875" style="2" customWidth="1"/>
    <col min="3077" max="3077" width="0.7109375" style="2" customWidth="1"/>
    <col min="3078" max="3078" width="47.7109375" style="2" customWidth="1"/>
    <col min="3079" max="3081" width="9.85546875" style="2" customWidth="1"/>
    <col min="3082" max="3082" width="9.140625" style="2"/>
    <col min="3083" max="3083" width="12.7109375" style="2" customWidth="1"/>
    <col min="3084" max="3085" width="9.140625" style="2"/>
    <col min="3086" max="3087" width="11.28515625" style="2" bestFit="1" customWidth="1"/>
    <col min="3088" max="3328" width="9.140625" style="2"/>
    <col min="3329" max="3329" width="47.7109375" style="2" customWidth="1"/>
    <col min="3330" max="3332" width="9.85546875" style="2" customWidth="1"/>
    <col min="3333" max="3333" width="0.7109375" style="2" customWidth="1"/>
    <col min="3334" max="3334" width="47.7109375" style="2" customWidth="1"/>
    <col min="3335" max="3337" width="9.85546875" style="2" customWidth="1"/>
    <col min="3338" max="3338" width="9.140625" style="2"/>
    <col min="3339" max="3339" width="12.7109375" style="2" customWidth="1"/>
    <col min="3340" max="3341" width="9.140625" style="2"/>
    <col min="3342" max="3343" width="11.28515625" style="2" bestFit="1" customWidth="1"/>
    <col min="3344" max="3584" width="9.140625" style="2"/>
    <col min="3585" max="3585" width="47.7109375" style="2" customWidth="1"/>
    <col min="3586" max="3588" width="9.85546875" style="2" customWidth="1"/>
    <col min="3589" max="3589" width="0.7109375" style="2" customWidth="1"/>
    <col min="3590" max="3590" width="47.7109375" style="2" customWidth="1"/>
    <col min="3591" max="3593" width="9.85546875" style="2" customWidth="1"/>
    <col min="3594" max="3594" width="9.140625" style="2"/>
    <col min="3595" max="3595" width="12.7109375" style="2" customWidth="1"/>
    <col min="3596" max="3597" width="9.140625" style="2"/>
    <col min="3598" max="3599" width="11.28515625" style="2" bestFit="1" customWidth="1"/>
    <col min="3600" max="3840" width="9.140625" style="2"/>
    <col min="3841" max="3841" width="47.7109375" style="2" customWidth="1"/>
    <col min="3842" max="3844" width="9.85546875" style="2" customWidth="1"/>
    <col min="3845" max="3845" width="0.7109375" style="2" customWidth="1"/>
    <col min="3846" max="3846" width="47.7109375" style="2" customWidth="1"/>
    <col min="3847" max="3849" width="9.85546875" style="2" customWidth="1"/>
    <col min="3850" max="3850" width="9.140625" style="2"/>
    <col min="3851" max="3851" width="12.7109375" style="2" customWidth="1"/>
    <col min="3852" max="3853" width="9.140625" style="2"/>
    <col min="3854" max="3855" width="11.28515625" style="2" bestFit="1" customWidth="1"/>
    <col min="3856" max="4096" width="9.140625" style="2"/>
    <col min="4097" max="4097" width="47.7109375" style="2" customWidth="1"/>
    <col min="4098" max="4100" width="9.85546875" style="2" customWidth="1"/>
    <col min="4101" max="4101" width="0.7109375" style="2" customWidth="1"/>
    <col min="4102" max="4102" width="47.7109375" style="2" customWidth="1"/>
    <col min="4103" max="4105" width="9.85546875" style="2" customWidth="1"/>
    <col min="4106" max="4106" width="9.140625" style="2"/>
    <col min="4107" max="4107" width="12.7109375" style="2" customWidth="1"/>
    <col min="4108" max="4109" width="9.140625" style="2"/>
    <col min="4110" max="4111" width="11.28515625" style="2" bestFit="1" customWidth="1"/>
    <col min="4112" max="4352" width="9.140625" style="2"/>
    <col min="4353" max="4353" width="47.7109375" style="2" customWidth="1"/>
    <col min="4354" max="4356" width="9.85546875" style="2" customWidth="1"/>
    <col min="4357" max="4357" width="0.7109375" style="2" customWidth="1"/>
    <col min="4358" max="4358" width="47.7109375" style="2" customWidth="1"/>
    <col min="4359" max="4361" width="9.85546875" style="2" customWidth="1"/>
    <col min="4362" max="4362" width="9.140625" style="2"/>
    <col min="4363" max="4363" width="12.7109375" style="2" customWidth="1"/>
    <col min="4364" max="4365" width="9.140625" style="2"/>
    <col min="4366" max="4367" width="11.28515625" style="2" bestFit="1" customWidth="1"/>
    <col min="4368" max="4608" width="9.140625" style="2"/>
    <col min="4609" max="4609" width="47.7109375" style="2" customWidth="1"/>
    <col min="4610" max="4612" width="9.85546875" style="2" customWidth="1"/>
    <col min="4613" max="4613" width="0.7109375" style="2" customWidth="1"/>
    <col min="4614" max="4614" width="47.7109375" style="2" customWidth="1"/>
    <col min="4615" max="4617" width="9.85546875" style="2" customWidth="1"/>
    <col min="4618" max="4618" width="9.140625" style="2"/>
    <col min="4619" max="4619" width="12.7109375" style="2" customWidth="1"/>
    <col min="4620" max="4621" width="9.140625" style="2"/>
    <col min="4622" max="4623" width="11.28515625" style="2" bestFit="1" customWidth="1"/>
    <col min="4624" max="4864" width="9.140625" style="2"/>
    <col min="4865" max="4865" width="47.7109375" style="2" customWidth="1"/>
    <col min="4866" max="4868" width="9.85546875" style="2" customWidth="1"/>
    <col min="4869" max="4869" width="0.7109375" style="2" customWidth="1"/>
    <col min="4870" max="4870" width="47.7109375" style="2" customWidth="1"/>
    <col min="4871" max="4873" width="9.85546875" style="2" customWidth="1"/>
    <col min="4874" max="4874" width="9.140625" style="2"/>
    <col min="4875" max="4875" width="12.7109375" style="2" customWidth="1"/>
    <col min="4876" max="4877" width="9.140625" style="2"/>
    <col min="4878" max="4879" width="11.28515625" style="2" bestFit="1" customWidth="1"/>
    <col min="4880" max="5120" width="9.140625" style="2"/>
    <col min="5121" max="5121" width="47.7109375" style="2" customWidth="1"/>
    <col min="5122" max="5124" width="9.85546875" style="2" customWidth="1"/>
    <col min="5125" max="5125" width="0.7109375" style="2" customWidth="1"/>
    <col min="5126" max="5126" width="47.7109375" style="2" customWidth="1"/>
    <col min="5127" max="5129" width="9.85546875" style="2" customWidth="1"/>
    <col min="5130" max="5130" width="9.140625" style="2"/>
    <col min="5131" max="5131" width="12.7109375" style="2" customWidth="1"/>
    <col min="5132" max="5133" width="9.140625" style="2"/>
    <col min="5134" max="5135" width="11.28515625" style="2" bestFit="1" customWidth="1"/>
    <col min="5136" max="5376" width="9.140625" style="2"/>
    <col min="5377" max="5377" width="47.7109375" style="2" customWidth="1"/>
    <col min="5378" max="5380" width="9.85546875" style="2" customWidth="1"/>
    <col min="5381" max="5381" width="0.7109375" style="2" customWidth="1"/>
    <col min="5382" max="5382" width="47.7109375" style="2" customWidth="1"/>
    <col min="5383" max="5385" width="9.85546875" style="2" customWidth="1"/>
    <col min="5386" max="5386" width="9.140625" style="2"/>
    <col min="5387" max="5387" width="12.7109375" style="2" customWidth="1"/>
    <col min="5388" max="5389" width="9.140625" style="2"/>
    <col min="5390" max="5391" width="11.28515625" style="2" bestFit="1" customWidth="1"/>
    <col min="5392" max="5632" width="9.140625" style="2"/>
    <col min="5633" max="5633" width="47.7109375" style="2" customWidth="1"/>
    <col min="5634" max="5636" width="9.85546875" style="2" customWidth="1"/>
    <col min="5637" max="5637" width="0.7109375" style="2" customWidth="1"/>
    <col min="5638" max="5638" width="47.7109375" style="2" customWidth="1"/>
    <col min="5639" max="5641" width="9.85546875" style="2" customWidth="1"/>
    <col min="5642" max="5642" width="9.140625" style="2"/>
    <col min="5643" max="5643" width="12.7109375" style="2" customWidth="1"/>
    <col min="5644" max="5645" width="9.140625" style="2"/>
    <col min="5646" max="5647" width="11.28515625" style="2" bestFit="1" customWidth="1"/>
    <col min="5648" max="5888" width="9.140625" style="2"/>
    <col min="5889" max="5889" width="47.7109375" style="2" customWidth="1"/>
    <col min="5890" max="5892" width="9.85546875" style="2" customWidth="1"/>
    <col min="5893" max="5893" width="0.7109375" style="2" customWidth="1"/>
    <col min="5894" max="5894" width="47.7109375" style="2" customWidth="1"/>
    <col min="5895" max="5897" width="9.85546875" style="2" customWidth="1"/>
    <col min="5898" max="5898" width="9.140625" style="2"/>
    <col min="5899" max="5899" width="12.7109375" style="2" customWidth="1"/>
    <col min="5900" max="5901" width="9.140625" style="2"/>
    <col min="5902" max="5903" width="11.28515625" style="2" bestFit="1" customWidth="1"/>
    <col min="5904" max="6144" width="9.140625" style="2"/>
    <col min="6145" max="6145" width="47.7109375" style="2" customWidth="1"/>
    <col min="6146" max="6148" width="9.85546875" style="2" customWidth="1"/>
    <col min="6149" max="6149" width="0.7109375" style="2" customWidth="1"/>
    <col min="6150" max="6150" width="47.7109375" style="2" customWidth="1"/>
    <col min="6151" max="6153" width="9.85546875" style="2" customWidth="1"/>
    <col min="6154" max="6154" width="9.140625" style="2"/>
    <col min="6155" max="6155" width="12.7109375" style="2" customWidth="1"/>
    <col min="6156" max="6157" width="9.140625" style="2"/>
    <col min="6158" max="6159" width="11.28515625" style="2" bestFit="1" customWidth="1"/>
    <col min="6160" max="6400" width="9.140625" style="2"/>
    <col min="6401" max="6401" width="47.7109375" style="2" customWidth="1"/>
    <col min="6402" max="6404" width="9.85546875" style="2" customWidth="1"/>
    <col min="6405" max="6405" width="0.7109375" style="2" customWidth="1"/>
    <col min="6406" max="6406" width="47.7109375" style="2" customWidth="1"/>
    <col min="6407" max="6409" width="9.85546875" style="2" customWidth="1"/>
    <col min="6410" max="6410" width="9.140625" style="2"/>
    <col min="6411" max="6411" width="12.7109375" style="2" customWidth="1"/>
    <col min="6412" max="6413" width="9.140625" style="2"/>
    <col min="6414" max="6415" width="11.28515625" style="2" bestFit="1" customWidth="1"/>
    <col min="6416" max="6656" width="9.140625" style="2"/>
    <col min="6657" max="6657" width="47.7109375" style="2" customWidth="1"/>
    <col min="6658" max="6660" width="9.85546875" style="2" customWidth="1"/>
    <col min="6661" max="6661" width="0.7109375" style="2" customWidth="1"/>
    <col min="6662" max="6662" width="47.7109375" style="2" customWidth="1"/>
    <col min="6663" max="6665" width="9.85546875" style="2" customWidth="1"/>
    <col min="6666" max="6666" width="9.140625" style="2"/>
    <col min="6667" max="6667" width="12.7109375" style="2" customWidth="1"/>
    <col min="6668" max="6669" width="9.140625" style="2"/>
    <col min="6670" max="6671" width="11.28515625" style="2" bestFit="1" customWidth="1"/>
    <col min="6672" max="6912" width="9.140625" style="2"/>
    <col min="6913" max="6913" width="47.7109375" style="2" customWidth="1"/>
    <col min="6914" max="6916" width="9.85546875" style="2" customWidth="1"/>
    <col min="6917" max="6917" width="0.7109375" style="2" customWidth="1"/>
    <col min="6918" max="6918" width="47.7109375" style="2" customWidth="1"/>
    <col min="6919" max="6921" width="9.85546875" style="2" customWidth="1"/>
    <col min="6922" max="6922" width="9.140625" style="2"/>
    <col min="6923" max="6923" width="12.7109375" style="2" customWidth="1"/>
    <col min="6924" max="6925" width="9.140625" style="2"/>
    <col min="6926" max="6927" width="11.28515625" style="2" bestFit="1" customWidth="1"/>
    <col min="6928" max="7168" width="9.140625" style="2"/>
    <col min="7169" max="7169" width="47.7109375" style="2" customWidth="1"/>
    <col min="7170" max="7172" width="9.85546875" style="2" customWidth="1"/>
    <col min="7173" max="7173" width="0.7109375" style="2" customWidth="1"/>
    <col min="7174" max="7174" width="47.7109375" style="2" customWidth="1"/>
    <col min="7175" max="7177" width="9.85546875" style="2" customWidth="1"/>
    <col min="7178" max="7178" width="9.140625" style="2"/>
    <col min="7179" max="7179" width="12.7109375" style="2" customWidth="1"/>
    <col min="7180" max="7181" width="9.140625" style="2"/>
    <col min="7182" max="7183" width="11.28515625" style="2" bestFit="1" customWidth="1"/>
    <col min="7184" max="7424" width="9.140625" style="2"/>
    <col min="7425" max="7425" width="47.7109375" style="2" customWidth="1"/>
    <col min="7426" max="7428" width="9.85546875" style="2" customWidth="1"/>
    <col min="7429" max="7429" width="0.7109375" style="2" customWidth="1"/>
    <col min="7430" max="7430" width="47.7109375" style="2" customWidth="1"/>
    <col min="7431" max="7433" width="9.85546875" style="2" customWidth="1"/>
    <col min="7434" max="7434" width="9.140625" style="2"/>
    <col min="7435" max="7435" width="12.7109375" style="2" customWidth="1"/>
    <col min="7436" max="7437" width="9.140625" style="2"/>
    <col min="7438" max="7439" width="11.28515625" style="2" bestFit="1" customWidth="1"/>
    <col min="7440" max="7680" width="9.140625" style="2"/>
    <col min="7681" max="7681" width="47.7109375" style="2" customWidth="1"/>
    <col min="7682" max="7684" width="9.85546875" style="2" customWidth="1"/>
    <col min="7685" max="7685" width="0.7109375" style="2" customWidth="1"/>
    <col min="7686" max="7686" width="47.7109375" style="2" customWidth="1"/>
    <col min="7687" max="7689" width="9.85546875" style="2" customWidth="1"/>
    <col min="7690" max="7690" width="9.140625" style="2"/>
    <col min="7691" max="7691" width="12.7109375" style="2" customWidth="1"/>
    <col min="7692" max="7693" width="9.140625" style="2"/>
    <col min="7694" max="7695" width="11.28515625" style="2" bestFit="1" customWidth="1"/>
    <col min="7696" max="7936" width="9.140625" style="2"/>
    <col min="7937" max="7937" width="47.7109375" style="2" customWidth="1"/>
    <col min="7938" max="7940" width="9.85546875" style="2" customWidth="1"/>
    <col min="7941" max="7941" width="0.7109375" style="2" customWidth="1"/>
    <col min="7942" max="7942" width="47.7109375" style="2" customWidth="1"/>
    <col min="7943" max="7945" width="9.85546875" style="2" customWidth="1"/>
    <col min="7946" max="7946" width="9.140625" style="2"/>
    <col min="7947" max="7947" width="12.7109375" style="2" customWidth="1"/>
    <col min="7948" max="7949" width="9.140625" style="2"/>
    <col min="7950" max="7951" width="11.28515625" style="2" bestFit="1" customWidth="1"/>
    <col min="7952" max="8192" width="9.140625" style="2"/>
    <col min="8193" max="8193" width="47.7109375" style="2" customWidth="1"/>
    <col min="8194" max="8196" width="9.85546875" style="2" customWidth="1"/>
    <col min="8197" max="8197" width="0.7109375" style="2" customWidth="1"/>
    <col min="8198" max="8198" width="47.7109375" style="2" customWidth="1"/>
    <col min="8199" max="8201" width="9.85546875" style="2" customWidth="1"/>
    <col min="8202" max="8202" width="9.140625" style="2"/>
    <col min="8203" max="8203" width="12.7109375" style="2" customWidth="1"/>
    <col min="8204" max="8205" width="9.140625" style="2"/>
    <col min="8206" max="8207" width="11.28515625" style="2" bestFit="1" customWidth="1"/>
    <col min="8208" max="8448" width="9.140625" style="2"/>
    <col min="8449" max="8449" width="47.7109375" style="2" customWidth="1"/>
    <col min="8450" max="8452" width="9.85546875" style="2" customWidth="1"/>
    <col min="8453" max="8453" width="0.7109375" style="2" customWidth="1"/>
    <col min="8454" max="8454" width="47.7109375" style="2" customWidth="1"/>
    <col min="8455" max="8457" width="9.85546875" style="2" customWidth="1"/>
    <col min="8458" max="8458" width="9.140625" style="2"/>
    <col min="8459" max="8459" width="12.7109375" style="2" customWidth="1"/>
    <col min="8460" max="8461" width="9.140625" style="2"/>
    <col min="8462" max="8463" width="11.28515625" style="2" bestFit="1" customWidth="1"/>
    <col min="8464" max="8704" width="9.140625" style="2"/>
    <col min="8705" max="8705" width="47.7109375" style="2" customWidth="1"/>
    <col min="8706" max="8708" width="9.85546875" style="2" customWidth="1"/>
    <col min="8709" max="8709" width="0.7109375" style="2" customWidth="1"/>
    <col min="8710" max="8710" width="47.7109375" style="2" customWidth="1"/>
    <col min="8711" max="8713" width="9.85546875" style="2" customWidth="1"/>
    <col min="8714" max="8714" width="9.140625" style="2"/>
    <col min="8715" max="8715" width="12.7109375" style="2" customWidth="1"/>
    <col min="8716" max="8717" width="9.140625" style="2"/>
    <col min="8718" max="8719" width="11.28515625" style="2" bestFit="1" customWidth="1"/>
    <col min="8720" max="8960" width="9.140625" style="2"/>
    <col min="8961" max="8961" width="47.7109375" style="2" customWidth="1"/>
    <col min="8962" max="8964" width="9.85546875" style="2" customWidth="1"/>
    <col min="8965" max="8965" width="0.7109375" style="2" customWidth="1"/>
    <col min="8966" max="8966" width="47.7109375" style="2" customWidth="1"/>
    <col min="8967" max="8969" width="9.85546875" style="2" customWidth="1"/>
    <col min="8970" max="8970" width="9.140625" style="2"/>
    <col min="8971" max="8971" width="12.7109375" style="2" customWidth="1"/>
    <col min="8972" max="8973" width="9.140625" style="2"/>
    <col min="8974" max="8975" width="11.28515625" style="2" bestFit="1" customWidth="1"/>
    <col min="8976" max="9216" width="9.140625" style="2"/>
    <col min="9217" max="9217" width="47.7109375" style="2" customWidth="1"/>
    <col min="9218" max="9220" width="9.85546875" style="2" customWidth="1"/>
    <col min="9221" max="9221" width="0.7109375" style="2" customWidth="1"/>
    <col min="9222" max="9222" width="47.7109375" style="2" customWidth="1"/>
    <col min="9223" max="9225" width="9.85546875" style="2" customWidth="1"/>
    <col min="9226" max="9226" width="9.140625" style="2"/>
    <col min="9227" max="9227" width="12.7109375" style="2" customWidth="1"/>
    <col min="9228" max="9229" width="9.140625" style="2"/>
    <col min="9230" max="9231" width="11.28515625" style="2" bestFit="1" customWidth="1"/>
    <col min="9232" max="9472" width="9.140625" style="2"/>
    <col min="9473" max="9473" width="47.7109375" style="2" customWidth="1"/>
    <col min="9474" max="9476" width="9.85546875" style="2" customWidth="1"/>
    <col min="9477" max="9477" width="0.7109375" style="2" customWidth="1"/>
    <col min="9478" max="9478" width="47.7109375" style="2" customWidth="1"/>
    <col min="9479" max="9481" width="9.85546875" style="2" customWidth="1"/>
    <col min="9482" max="9482" width="9.140625" style="2"/>
    <col min="9483" max="9483" width="12.7109375" style="2" customWidth="1"/>
    <col min="9484" max="9485" width="9.140625" style="2"/>
    <col min="9486" max="9487" width="11.28515625" style="2" bestFit="1" customWidth="1"/>
    <col min="9488" max="9728" width="9.140625" style="2"/>
    <col min="9729" max="9729" width="47.7109375" style="2" customWidth="1"/>
    <col min="9730" max="9732" width="9.85546875" style="2" customWidth="1"/>
    <col min="9733" max="9733" width="0.7109375" style="2" customWidth="1"/>
    <col min="9734" max="9734" width="47.7109375" style="2" customWidth="1"/>
    <col min="9735" max="9737" width="9.85546875" style="2" customWidth="1"/>
    <col min="9738" max="9738" width="9.140625" style="2"/>
    <col min="9739" max="9739" width="12.7109375" style="2" customWidth="1"/>
    <col min="9740" max="9741" width="9.140625" style="2"/>
    <col min="9742" max="9743" width="11.28515625" style="2" bestFit="1" customWidth="1"/>
    <col min="9744" max="9984" width="9.140625" style="2"/>
    <col min="9985" max="9985" width="47.7109375" style="2" customWidth="1"/>
    <col min="9986" max="9988" width="9.85546875" style="2" customWidth="1"/>
    <col min="9989" max="9989" width="0.7109375" style="2" customWidth="1"/>
    <col min="9990" max="9990" width="47.7109375" style="2" customWidth="1"/>
    <col min="9991" max="9993" width="9.85546875" style="2" customWidth="1"/>
    <col min="9994" max="9994" width="9.140625" style="2"/>
    <col min="9995" max="9995" width="12.7109375" style="2" customWidth="1"/>
    <col min="9996" max="9997" width="9.140625" style="2"/>
    <col min="9998" max="9999" width="11.28515625" style="2" bestFit="1" customWidth="1"/>
    <col min="10000" max="10240" width="9.140625" style="2"/>
    <col min="10241" max="10241" width="47.7109375" style="2" customWidth="1"/>
    <col min="10242" max="10244" width="9.85546875" style="2" customWidth="1"/>
    <col min="10245" max="10245" width="0.7109375" style="2" customWidth="1"/>
    <col min="10246" max="10246" width="47.7109375" style="2" customWidth="1"/>
    <col min="10247" max="10249" width="9.85546875" style="2" customWidth="1"/>
    <col min="10250" max="10250" width="9.140625" style="2"/>
    <col min="10251" max="10251" width="12.7109375" style="2" customWidth="1"/>
    <col min="10252" max="10253" width="9.140625" style="2"/>
    <col min="10254" max="10255" width="11.28515625" style="2" bestFit="1" customWidth="1"/>
    <col min="10256" max="10496" width="9.140625" style="2"/>
    <col min="10497" max="10497" width="47.7109375" style="2" customWidth="1"/>
    <col min="10498" max="10500" width="9.85546875" style="2" customWidth="1"/>
    <col min="10501" max="10501" width="0.7109375" style="2" customWidth="1"/>
    <col min="10502" max="10502" width="47.7109375" style="2" customWidth="1"/>
    <col min="10503" max="10505" width="9.85546875" style="2" customWidth="1"/>
    <col min="10506" max="10506" width="9.140625" style="2"/>
    <col min="10507" max="10507" width="12.7109375" style="2" customWidth="1"/>
    <col min="10508" max="10509" width="9.140625" style="2"/>
    <col min="10510" max="10511" width="11.28515625" style="2" bestFit="1" customWidth="1"/>
    <col min="10512" max="10752" width="9.140625" style="2"/>
    <col min="10753" max="10753" width="47.7109375" style="2" customWidth="1"/>
    <col min="10754" max="10756" width="9.85546875" style="2" customWidth="1"/>
    <col min="10757" max="10757" width="0.7109375" style="2" customWidth="1"/>
    <col min="10758" max="10758" width="47.7109375" style="2" customWidth="1"/>
    <col min="10759" max="10761" width="9.85546875" style="2" customWidth="1"/>
    <col min="10762" max="10762" width="9.140625" style="2"/>
    <col min="10763" max="10763" width="12.7109375" style="2" customWidth="1"/>
    <col min="10764" max="10765" width="9.140625" style="2"/>
    <col min="10766" max="10767" width="11.28515625" style="2" bestFit="1" customWidth="1"/>
    <col min="10768" max="11008" width="9.140625" style="2"/>
    <col min="11009" max="11009" width="47.7109375" style="2" customWidth="1"/>
    <col min="11010" max="11012" width="9.85546875" style="2" customWidth="1"/>
    <col min="11013" max="11013" width="0.7109375" style="2" customWidth="1"/>
    <col min="11014" max="11014" width="47.7109375" style="2" customWidth="1"/>
    <col min="11015" max="11017" width="9.85546875" style="2" customWidth="1"/>
    <col min="11018" max="11018" width="9.140625" style="2"/>
    <col min="11019" max="11019" width="12.7109375" style="2" customWidth="1"/>
    <col min="11020" max="11021" width="9.140625" style="2"/>
    <col min="11022" max="11023" width="11.28515625" style="2" bestFit="1" customWidth="1"/>
    <col min="11024" max="11264" width="9.140625" style="2"/>
    <col min="11265" max="11265" width="47.7109375" style="2" customWidth="1"/>
    <col min="11266" max="11268" width="9.85546875" style="2" customWidth="1"/>
    <col min="11269" max="11269" width="0.7109375" style="2" customWidth="1"/>
    <col min="11270" max="11270" width="47.7109375" style="2" customWidth="1"/>
    <col min="11271" max="11273" width="9.85546875" style="2" customWidth="1"/>
    <col min="11274" max="11274" width="9.140625" style="2"/>
    <col min="11275" max="11275" width="12.7109375" style="2" customWidth="1"/>
    <col min="11276" max="11277" width="9.140625" style="2"/>
    <col min="11278" max="11279" width="11.28515625" style="2" bestFit="1" customWidth="1"/>
    <col min="11280" max="11520" width="9.140625" style="2"/>
    <col min="11521" max="11521" width="47.7109375" style="2" customWidth="1"/>
    <col min="11522" max="11524" width="9.85546875" style="2" customWidth="1"/>
    <col min="11525" max="11525" width="0.7109375" style="2" customWidth="1"/>
    <col min="11526" max="11526" width="47.7109375" style="2" customWidth="1"/>
    <col min="11527" max="11529" width="9.85546875" style="2" customWidth="1"/>
    <col min="11530" max="11530" width="9.140625" style="2"/>
    <col min="11531" max="11531" width="12.7109375" style="2" customWidth="1"/>
    <col min="11532" max="11533" width="9.140625" style="2"/>
    <col min="11534" max="11535" width="11.28515625" style="2" bestFit="1" customWidth="1"/>
    <col min="11536" max="11776" width="9.140625" style="2"/>
    <col min="11777" max="11777" width="47.7109375" style="2" customWidth="1"/>
    <col min="11778" max="11780" width="9.85546875" style="2" customWidth="1"/>
    <col min="11781" max="11781" width="0.7109375" style="2" customWidth="1"/>
    <col min="11782" max="11782" width="47.7109375" style="2" customWidth="1"/>
    <col min="11783" max="11785" width="9.85546875" style="2" customWidth="1"/>
    <col min="11786" max="11786" width="9.140625" style="2"/>
    <col min="11787" max="11787" width="12.7109375" style="2" customWidth="1"/>
    <col min="11788" max="11789" width="9.140625" style="2"/>
    <col min="11790" max="11791" width="11.28515625" style="2" bestFit="1" customWidth="1"/>
    <col min="11792" max="12032" width="9.140625" style="2"/>
    <col min="12033" max="12033" width="47.7109375" style="2" customWidth="1"/>
    <col min="12034" max="12036" width="9.85546875" style="2" customWidth="1"/>
    <col min="12037" max="12037" width="0.7109375" style="2" customWidth="1"/>
    <col min="12038" max="12038" width="47.7109375" style="2" customWidth="1"/>
    <col min="12039" max="12041" width="9.85546875" style="2" customWidth="1"/>
    <col min="12042" max="12042" width="9.140625" style="2"/>
    <col min="12043" max="12043" width="12.7109375" style="2" customWidth="1"/>
    <col min="12044" max="12045" width="9.140625" style="2"/>
    <col min="12046" max="12047" width="11.28515625" style="2" bestFit="1" customWidth="1"/>
    <col min="12048" max="12288" width="9.140625" style="2"/>
    <col min="12289" max="12289" width="47.7109375" style="2" customWidth="1"/>
    <col min="12290" max="12292" width="9.85546875" style="2" customWidth="1"/>
    <col min="12293" max="12293" width="0.7109375" style="2" customWidth="1"/>
    <col min="12294" max="12294" width="47.7109375" style="2" customWidth="1"/>
    <col min="12295" max="12297" width="9.85546875" style="2" customWidth="1"/>
    <col min="12298" max="12298" width="9.140625" style="2"/>
    <col min="12299" max="12299" width="12.7109375" style="2" customWidth="1"/>
    <col min="12300" max="12301" width="9.140625" style="2"/>
    <col min="12302" max="12303" width="11.28515625" style="2" bestFit="1" customWidth="1"/>
    <col min="12304" max="12544" width="9.140625" style="2"/>
    <col min="12545" max="12545" width="47.7109375" style="2" customWidth="1"/>
    <col min="12546" max="12548" width="9.85546875" style="2" customWidth="1"/>
    <col min="12549" max="12549" width="0.7109375" style="2" customWidth="1"/>
    <col min="12550" max="12550" width="47.7109375" style="2" customWidth="1"/>
    <col min="12551" max="12553" width="9.85546875" style="2" customWidth="1"/>
    <col min="12554" max="12554" width="9.140625" style="2"/>
    <col min="12555" max="12555" width="12.7109375" style="2" customWidth="1"/>
    <col min="12556" max="12557" width="9.140625" style="2"/>
    <col min="12558" max="12559" width="11.28515625" style="2" bestFit="1" customWidth="1"/>
    <col min="12560" max="12800" width="9.140625" style="2"/>
    <col min="12801" max="12801" width="47.7109375" style="2" customWidth="1"/>
    <col min="12802" max="12804" width="9.85546875" style="2" customWidth="1"/>
    <col min="12805" max="12805" width="0.7109375" style="2" customWidth="1"/>
    <col min="12806" max="12806" width="47.7109375" style="2" customWidth="1"/>
    <col min="12807" max="12809" width="9.85546875" style="2" customWidth="1"/>
    <col min="12810" max="12810" width="9.140625" style="2"/>
    <col min="12811" max="12811" width="12.7109375" style="2" customWidth="1"/>
    <col min="12812" max="12813" width="9.140625" style="2"/>
    <col min="12814" max="12815" width="11.28515625" style="2" bestFit="1" customWidth="1"/>
    <col min="12816" max="13056" width="9.140625" style="2"/>
    <col min="13057" max="13057" width="47.7109375" style="2" customWidth="1"/>
    <col min="13058" max="13060" width="9.85546875" style="2" customWidth="1"/>
    <col min="13061" max="13061" width="0.7109375" style="2" customWidth="1"/>
    <col min="13062" max="13062" width="47.7109375" style="2" customWidth="1"/>
    <col min="13063" max="13065" width="9.85546875" style="2" customWidth="1"/>
    <col min="13066" max="13066" width="9.140625" style="2"/>
    <col min="13067" max="13067" width="12.7109375" style="2" customWidth="1"/>
    <col min="13068" max="13069" width="9.140625" style="2"/>
    <col min="13070" max="13071" width="11.28515625" style="2" bestFit="1" customWidth="1"/>
    <col min="13072" max="13312" width="9.140625" style="2"/>
    <col min="13313" max="13313" width="47.7109375" style="2" customWidth="1"/>
    <col min="13314" max="13316" width="9.85546875" style="2" customWidth="1"/>
    <col min="13317" max="13317" width="0.7109375" style="2" customWidth="1"/>
    <col min="13318" max="13318" width="47.7109375" style="2" customWidth="1"/>
    <col min="13319" max="13321" width="9.85546875" style="2" customWidth="1"/>
    <col min="13322" max="13322" width="9.140625" style="2"/>
    <col min="13323" max="13323" width="12.7109375" style="2" customWidth="1"/>
    <col min="13324" max="13325" width="9.140625" style="2"/>
    <col min="13326" max="13327" width="11.28515625" style="2" bestFit="1" customWidth="1"/>
    <col min="13328" max="13568" width="9.140625" style="2"/>
    <col min="13569" max="13569" width="47.7109375" style="2" customWidth="1"/>
    <col min="13570" max="13572" width="9.85546875" style="2" customWidth="1"/>
    <col min="13573" max="13573" width="0.7109375" style="2" customWidth="1"/>
    <col min="13574" max="13574" width="47.7109375" style="2" customWidth="1"/>
    <col min="13575" max="13577" width="9.85546875" style="2" customWidth="1"/>
    <col min="13578" max="13578" width="9.140625" style="2"/>
    <col min="13579" max="13579" width="12.7109375" style="2" customWidth="1"/>
    <col min="13580" max="13581" width="9.140625" style="2"/>
    <col min="13582" max="13583" width="11.28515625" style="2" bestFit="1" customWidth="1"/>
    <col min="13584" max="13824" width="9.140625" style="2"/>
    <col min="13825" max="13825" width="47.7109375" style="2" customWidth="1"/>
    <col min="13826" max="13828" width="9.85546875" style="2" customWidth="1"/>
    <col min="13829" max="13829" width="0.7109375" style="2" customWidth="1"/>
    <col min="13830" max="13830" width="47.7109375" style="2" customWidth="1"/>
    <col min="13831" max="13833" width="9.85546875" style="2" customWidth="1"/>
    <col min="13834" max="13834" width="9.140625" style="2"/>
    <col min="13835" max="13835" width="12.7109375" style="2" customWidth="1"/>
    <col min="13836" max="13837" width="9.140625" style="2"/>
    <col min="13838" max="13839" width="11.28515625" style="2" bestFit="1" customWidth="1"/>
    <col min="13840" max="14080" width="9.140625" style="2"/>
    <col min="14081" max="14081" width="47.7109375" style="2" customWidth="1"/>
    <col min="14082" max="14084" width="9.85546875" style="2" customWidth="1"/>
    <col min="14085" max="14085" width="0.7109375" style="2" customWidth="1"/>
    <col min="14086" max="14086" width="47.7109375" style="2" customWidth="1"/>
    <col min="14087" max="14089" width="9.85546875" style="2" customWidth="1"/>
    <col min="14090" max="14090" width="9.140625" style="2"/>
    <col min="14091" max="14091" width="12.7109375" style="2" customWidth="1"/>
    <col min="14092" max="14093" width="9.140625" style="2"/>
    <col min="14094" max="14095" width="11.28515625" style="2" bestFit="1" customWidth="1"/>
    <col min="14096" max="14336" width="9.140625" style="2"/>
    <col min="14337" max="14337" width="47.7109375" style="2" customWidth="1"/>
    <col min="14338" max="14340" width="9.85546875" style="2" customWidth="1"/>
    <col min="14341" max="14341" width="0.7109375" style="2" customWidth="1"/>
    <col min="14342" max="14342" width="47.7109375" style="2" customWidth="1"/>
    <col min="14343" max="14345" width="9.85546875" style="2" customWidth="1"/>
    <col min="14346" max="14346" width="9.140625" style="2"/>
    <col min="14347" max="14347" width="12.7109375" style="2" customWidth="1"/>
    <col min="14348" max="14349" width="9.140625" style="2"/>
    <col min="14350" max="14351" width="11.28515625" style="2" bestFit="1" customWidth="1"/>
    <col min="14352" max="14592" width="9.140625" style="2"/>
    <col min="14593" max="14593" width="47.7109375" style="2" customWidth="1"/>
    <col min="14594" max="14596" width="9.85546875" style="2" customWidth="1"/>
    <col min="14597" max="14597" width="0.7109375" style="2" customWidth="1"/>
    <col min="14598" max="14598" width="47.7109375" style="2" customWidth="1"/>
    <col min="14599" max="14601" width="9.85546875" style="2" customWidth="1"/>
    <col min="14602" max="14602" width="9.140625" style="2"/>
    <col min="14603" max="14603" width="12.7109375" style="2" customWidth="1"/>
    <col min="14604" max="14605" width="9.140625" style="2"/>
    <col min="14606" max="14607" width="11.28515625" style="2" bestFit="1" customWidth="1"/>
    <col min="14608" max="14848" width="9.140625" style="2"/>
    <col min="14849" max="14849" width="47.7109375" style="2" customWidth="1"/>
    <col min="14850" max="14852" width="9.85546875" style="2" customWidth="1"/>
    <col min="14853" max="14853" width="0.7109375" style="2" customWidth="1"/>
    <col min="14854" max="14854" width="47.7109375" style="2" customWidth="1"/>
    <col min="14855" max="14857" width="9.85546875" style="2" customWidth="1"/>
    <col min="14858" max="14858" width="9.140625" style="2"/>
    <col min="14859" max="14859" width="12.7109375" style="2" customWidth="1"/>
    <col min="14860" max="14861" width="9.140625" style="2"/>
    <col min="14862" max="14863" width="11.28515625" style="2" bestFit="1" customWidth="1"/>
    <col min="14864" max="15104" width="9.140625" style="2"/>
    <col min="15105" max="15105" width="47.7109375" style="2" customWidth="1"/>
    <col min="15106" max="15108" width="9.85546875" style="2" customWidth="1"/>
    <col min="15109" max="15109" width="0.7109375" style="2" customWidth="1"/>
    <col min="15110" max="15110" width="47.7109375" style="2" customWidth="1"/>
    <col min="15111" max="15113" width="9.85546875" style="2" customWidth="1"/>
    <col min="15114" max="15114" width="9.140625" style="2"/>
    <col min="15115" max="15115" width="12.7109375" style="2" customWidth="1"/>
    <col min="15116" max="15117" width="9.140625" style="2"/>
    <col min="15118" max="15119" width="11.28515625" style="2" bestFit="1" customWidth="1"/>
    <col min="15120" max="15360" width="9.140625" style="2"/>
    <col min="15361" max="15361" width="47.7109375" style="2" customWidth="1"/>
    <col min="15362" max="15364" width="9.85546875" style="2" customWidth="1"/>
    <col min="15365" max="15365" width="0.7109375" style="2" customWidth="1"/>
    <col min="15366" max="15366" width="47.7109375" style="2" customWidth="1"/>
    <col min="15367" max="15369" width="9.85546875" style="2" customWidth="1"/>
    <col min="15370" max="15370" width="9.140625" style="2"/>
    <col min="15371" max="15371" width="12.7109375" style="2" customWidth="1"/>
    <col min="15372" max="15373" width="9.140625" style="2"/>
    <col min="15374" max="15375" width="11.28515625" style="2" bestFit="1" customWidth="1"/>
    <col min="15376" max="15616" width="9.140625" style="2"/>
    <col min="15617" max="15617" width="47.7109375" style="2" customWidth="1"/>
    <col min="15618" max="15620" width="9.85546875" style="2" customWidth="1"/>
    <col min="15621" max="15621" width="0.7109375" style="2" customWidth="1"/>
    <col min="15622" max="15622" width="47.7109375" style="2" customWidth="1"/>
    <col min="15623" max="15625" width="9.85546875" style="2" customWidth="1"/>
    <col min="15626" max="15626" width="9.140625" style="2"/>
    <col min="15627" max="15627" width="12.7109375" style="2" customWidth="1"/>
    <col min="15628" max="15629" width="9.140625" style="2"/>
    <col min="15630" max="15631" width="11.28515625" style="2" bestFit="1" customWidth="1"/>
    <col min="15632" max="15872" width="9.140625" style="2"/>
    <col min="15873" max="15873" width="47.7109375" style="2" customWidth="1"/>
    <col min="15874" max="15876" width="9.85546875" style="2" customWidth="1"/>
    <col min="15877" max="15877" width="0.7109375" style="2" customWidth="1"/>
    <col min="15878" max="15878" width="47.7109375" style="2" customWidth="1"/>
    <col min="15879" max="15881" width="9.85546875" style="2" customWidth="1"/>
    <col min="15882" max="15882" width="9.140625" style="2"/>
    <col min="15883" max="15883" width="12.7109375" style="2" customWidth="1"/>
    <col min="15884" max="15885" width="9.140625" style="2"/>
    <col min="15886" max="15887" width="11.28515625" style="2" bestFit="1" customWidth="1"/>
    <col min="15888" max="16128" width="9.140625" style="2"/>
    <col min="16129" max="16129" width="47.7109375" style="2" customWidth="1"/>
    <col min="16130" max="16132" width="9.85546875" style="2" customWidth="1"/>
    <col min="16133" max="16133" width="0.7109375" style="2" customWidth="1"/>
    <col min="16134" max="16134" width="47.7109375" style="2" customWidth="1"/>
    <col min="16135" max="16137" width="9.85546875" style="2" customWidth="1"/>
    <col min="16138" max="16138" width="9.140625" style="2"/>
    <col min="16139" max="16139" width="12.7109375" style="2" customWidth="1"/>
    <col min="16140" max="16141" width="9.140625" style="2"/>
    <col min="16142" max="16143" width="11.28515625" style="2" bestFit="1" customWidth="1"/>
    <col min="16144" max="16384" width="9.140625" style="2"/>
  </cols>
  <sheetData>
    <row r="1" spans="1:13" ht="17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6.5" thickTop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13" ht="16.5" thickBot="1" x14ac:dyDescent="0.3">
      <c r="A3" s="6" t="s">
        <v>2</v>
      </c>
      <c r="B3" s="7" t="s">
        <v>3</v>
      </c>
      <c r="C3" s="7"/>
      <c r="D3" s="7"/>
      <c r="E3" s="7"/>
      <c r="F3" s="7"/>
      <c r="G3" s="8"/>
      <c r="H3" s="8"/>
      <c r="I3" s="9" t="s">
        <v>4</v>
      </c>
      <c r="K3" s="10"/>
      <c r="L3" s="10"/>
      <c r="M3" s="10"/>
    </row>
    <row r="4" spans="1:13" ht="15.75" customHeight="1" thickTop="1" x14ac:dyDescent="0.2">
      <c r="A4" s="11"/>
      <c r="B4" s="12" t="s">
        <v>5</v>
      </c>
      <c r="C4" s="12" t="s">
        <v>6</v>
      </c>
      <c r="D4" s="13" t="s">
        <v>7</v>
      </c>
      <c r="E4" s="14"/>
      <c r="F4" s="15"/>
      <c r="G4" s="12" t="s">
        <v>5</v>
      </c>
      <c r="H4" s="12" t="s">
        <v>6</v>
      </c>
      <c r="I4" s="13" t="s">
        <v>7</v>
      </c>
    </row>
    <row r="5" spans="1:13" ht="14.1" customHeight="1" x14ac:dyDescent="0.2">
      <c r="A5" s="16" t="s">
        <v>8</v>
      </c>
      <c r="B5" s="17">
        <v>298.72000000000003</v>
      </c>
      <c r="C5" s="17">
        <v>286.3</v>
      </c>
      <c r="D5" s="18">
        <v>1676.08</v>
      </c>
      <c r="E5" s="19"/>
      <c r="F5" s="16" t="s">
        <v>9</v>
      </c>
      <c r="G5" s="20">
        <f>SUM(G6:G6)</f>
        <v>0</v>
      </c>
      <c r="H5" s="20">
        <f>SUM(H6:H6)</f>
        <v>141600</v>
      </c>
      <c r="I5" s="21">
        <f>SUM(I6:I8)</f>
        <v>387251.4</v>
      </c>
    </row>
    <row r="6" spans="1:13" ht="14.1" customHeight="1" x14ac:dyDescent="0.2">
      <c r="A6" s="16" t="s">
        <v>10</v>
      </c>
      <c r="B6" s="22">
        <v>36.799999999999997</v>
      </c>
      <c r="C6" s="22">
        <v>72.489999999999995</v>
      </c>
      <c r="D6" s="23">
        <v>391.46</v>
      </c>
      <c r="E6" s="19"/>
      <c r="F6" s="24" t="s">
        <v>11</v>
      </c>
      <c r="G6" s="25">
        <v>0</v>
      </c>
      <c r="H6" s="25">
        <v>141600</v>
      </c>
      <c r="I6" s="26">
        <v>0</v>
      </c>
    </row>
    <row r="7" spans="1:13" ht="14.1" customHeight="1" x14ac:dyDescent="0.2">
      <c r="A7" s="16" t="s">
        <v>12</v>
      </c>
      <c r="B7" s="27">
        <f>SUM(B8:B9)</f>
        <v>254948.8</v>
      </c>
      <c r="C7" s="27">
        <f>SUM(C8:C9)</f>
        <v>206680.13</v>
      </c>
      <c r="D7" s="28">
        <f>SUM(D8:D9)</f>
        <v>554854.47</v>
      </c>
      <c r="E7" s="19"/>
      <c r="F7" s="24" t="s">
        <v>13</v>
      </c>
      <c r="G7" s="25">
        <v>0</v>
      </c>
      <c r="H7" s="25">
        <v>0</v>
      </c>
      <c r="I7" s="26">
        <v>375001.4</v>
      </c>
    </row>
    <row r="8" spans="1:13" ht="14.1" customHeight="1" x14ac:dyDescent="0.2">
      <c r="A8" s="24" t="s">
        <v>14</v>
      </c>
      <c r="B8" s="29">
        <v>43441.09</v>
      </c>
      <c r="C8" s="29">
        <v>45680.13</v>
      </c>
      <c r="D8" s="30">
        <v>190710.77</v>
      </c>
      <c r="E8" s="19" t="s">
        <v>15</v>
      </c>
      <c r="F8" s="24" t="s">
        <v>16</v>
      </c>
      <c r="G8" s="29">
        <v>0</v>
      </c>
      <c r="H8" s="29">
        <v>0</v>
      </c>
      <c r="I8" s="30">
        <v>12250</v>
      </c>
    </row>
    <row r="9" spans="1:13" ht="14.1" customHeight="1" x14ac:dyDescent="0.2">
      <c r="A9" s="24" t="s">
        <v>17</v>
      </c>
      <c r="B9" s="29">
        <v>211507.71</v>
      </c>
      <c r="C9" s="29">
        <v>161000</v>
      </c>
      <c r="D9" s="30">
        <v>364143.7</v>
      </c>
      <c r="E9" s="31"/>
      <c r="F9" s="16" t="s">
        <v>18</v>
      </c>
      <c r="G9" s="32">
        <f>SUM(G10:G13)</f>
        <v>6126.81</v>
      </c>
      <c r="H9" s="32">
        <f>SUM(H10:H13)</f>
        <v>131844.62</v>
      </c>
      <c r="I9" s="33">
        <f>SUM(I10:I13)</f>
        <v>12577.7</v>
      </c>
    </row>
    <row r="10" spans="1:13" ht="14.1" customHeight="1" x14ac:dyDescent="0.2">
      <c r="A10" s="16" t="s">
        <v>19</v>
      </c>
      <c r="B10" s="27">
        <f>SUM(B11:B15)</f>
        <v>5444.88</v>
      </c>
      <c r="C10" s="27">
        <f>SUM(C11:C15)</f>
        <v>146537.88</v>
      </c>
      <c r="D10" s="28">
        <f>SUM(D11:D15)</f>
        <v>261018.04</v>
      </c>
      <c r="E10" s="31"/>
      <c r="F10" s="24" t="s">
        <v>20</v>
      </c>
      <c r="G10" s="29">
        <v>0</v>
      </c>
      <c r="H10" s="29">
        <v>3904.81</v>
      </c>
      <c r="I10" s="30">
        <v>1947</v>
      </c>
      <c r="K10" s="2" t="s">
        <v>15</v>
      </c>
    </row>
    <row r="11" spans="1:13" ht="14.1" customHeight="1" x14ac:dyDescent="0.2">
      <c r="A11" s="24" t="s">
        <v>21</v>
      </c>
      <c r="B11" s="29">
        <v>5444.88</v>
      </c>
      <c r="C11" s="29">
        <v>4937.88</v>
      </c>
      <c r="D11" s="30">
        <v>0</v>
      </c>
      <c r="E11" s="31"/>
      <c r="F11" s="24" t="s">
        <v>22</v>
      </c>
      <c r="G11" s="29">
        <v>6675.85</v>
      </c>
      <c r="H11" s="29">
        <v>7404.81</v>
      </c>
      <c r="I11" s="30">
        <v>7528</v>
      </c>
    </row>
    <row r="12" spans="1:13" ht="14.1" customHeight="1" x14ac:dyDescent="0.2">
      <c r="A12" s="24" t="s">
        <v>23</v>
      </c>
      <c r="B12" s="29">
        <v>0</v>
      </c>
      <c r="C12" s="29">
        <v>0</v>
      </c>
      <c r="D12" s="30">
        <v>5018.04</v>
      </c>
      <c r="E12" s="31"/>
      <c r="F12" s="34" t="s">
        <v>24</v>
      </c>
      <c r="G12" s="29">
        <v>0</v>
      </c>
      <c r="H12" s="29">
        <v>72261</v>
      </c>
      <c r="I12" s="30">
        <v>0</v>
      </c>
    </row>
    <row r="13" spans="1:13" ht="14.1" customHeight="1" x14ac:dyDescent="0.2">
      <c r="A13" s="24" t="s">
        <v>25</v>
      </c>
      <c r="B13" s="29">
        <v>0</v>
      </c>
      <c r="C13" s="29">
        <v>0</v>
      </c>
      <c r="D13" s="30">
        <v>243750</v>
      </c>
      <c r="E13" s="31"/>
      <c r="F13" s="24" t="s">
        <v>26</v>
      </c>
      <c r="G13" s="29">
        <v>-549.04</v>
      </c>
      <c r="H13" s="29">
        <v>48274</v>
      </c>
      <c r="I13" s="30">
        <v>3102.7</v>
      </c>
    </row>
    <row r="14" spans="1:13" ht="14.1" customHeight="1" x14ac:dyDescent="0.2">
      <c r="A14" s="24" t="s">
        <v>16</v>
      </c>
      <c r="B14" s="29">
        <v>0</v>
      </c>
      <c r="C14" s="29">
        <v>0</v>
      </c>
      <c r="D14" s="30">
        <v>12250</v>
      </c>
      <c r="E14" s="31"/>
      <c r="F14" s="16" t="s">
        <v>27</v>
      </c>
      <c r="G14" s="32">
        <f>SUM(G15:G16)</f>
        <v>10316.379999999999</v>
      </c>
      <c r="H14" s="32">
        <f>SUM(H15:H16)</f>
        <v>10786.38</v>
      </c>
      <c r="I14" s="33">
        <f>SUM(I15:I16)</f>
        <v>7046.52</v>
      </c>
    </row>
    <row r="15" spans="1:13" ht="14.1" customHeight="1" x14ac:dyDescent="0.2">
      <c r="A15" s="24" t="s">
        <v>28</v>
      </c>
      <c r="B15" s="29">
        <v>0</v>
      </c>
      <c r="C15" s="29">
        <v>141600</v>
      </c>
      <c r="D15" s="30">
        <v>0</v>
      </c>
      <c r="E15" s="31"/>
      <c r="F15" s="24" t="s">
        <v>29</v>
      </c>
      <c r="G15" s="25">
        <v>821.5</v>
      </c>
      <c r="H15" s="25">
        <v>821.5</v>
      </c>
      <c r="I15" s="26">
        <v>821.5</v>
      </c>
    </row>
    <row r="16" spans="1:13" ht="14.1" customHeight="1" x14ac:dyDescent="0.2">
      <c r="A16" s="16" t="s">
        <v>30</v>
      </c>
      <c r="B16" s="35">
        <f>SUM(B17:B52)</f>
        <v>2200842.4499999993</v>
      </c>
      <c r="C16" s="36">
        <f>SUM(C17:C52)</f>
        <v>2610476.5699999994</v>
      </c>
      <c r="D16" s="37">
        <f>SUM(D17:D52)</f>
        <v>2730609.17</v>
      </c>
      <c r="E16" s="31"/>
      <c r="F16" s="24" t="s">
        <v>31</v>
      </c>
      <c r="G16" s="29">
        <v>9494.8799999999992</v>
      </c>
      <c r="H16" s="29">
        <v>9964.8799999999992</v>
      </c>
      <c r="I16" s="30">
        <v>6225.02</v>
      </c>
    </row>
    <row r="17" spans="1:15" ht="14.1" customHeight="1" x14ac:dyDescent="0.2">
      <c r="A17" s="24" t="s">
        <v>32</v>
      </c>
      <c r="B17" s="38">
        <v>80675.740000000005</v>
      </c>
      <c r="C17" s="38">
        <v>120604.01</v>
      </c>
      <c r="D17" s="39">
        <v>146838.89000000001</v>
      </c>
      <c r="E17" s="19"/>
      <c r="F17" s="16" t="s">
        <v>33</v>
      </c>
      <c r="G17" s="32">
        <f>G18</f>
        <v>211507.71</v>
      </c>
      <c r="H17" s="32">
        <f>H18</f>
        <v>263743.7</v>
      </c>
      <c r="I17" s="33">
        <f>I18</f>
        <v>364143.7</v>
      </c>
    </row>
    <row r="18" spans="1:15" ht="14.1" customHeight="1" x14ac:dyDescent="0.2">
      <c r="A18" s="24" t="s">
        <v>34</v>
      </c>
      <c r="B18" s="38">
        <v>1200110.03</v>
      </c>
      <c r="C18" s="38">
        <v>1365790.13</v>
      </c>
      <c r="D18" s="39">
        <v>1476320.01</v>
      </c>
      <c r="E18" s="14"/>
      <c r="F18" s="24" t="s">
        <v>35</v>
      </c>
      <c r="G18" s="29">
        <v>211507.71</v>
      </c>
      <c r="H18" s="29">
        <v>263743.7</v>
      </c>
      <c r="I18" s="30">
        <v>364143.7</v>
      </c>
    </row>
    <row r="19" spans="1:15" ht="14.1" customHeight="1" x14ac:dyDescent="0.2">
      <c r="A19" s="24" t="s">
        <v>36</v>
      </c>
      <c r="B19" s="38">
        <v>80000</v>
      </c>
      <c r="C19" s="38">
        <v>81125</v>
      </c>
      <c r="D19" s="39">
        <v>94999.92</v>
      </c>
      <c r="E19" s="14"/>
      <c r="F19" s="16" t="s">
        <v>37</v>
      </c>
      <c r="G19" s="32">
        <f>SUM(G20)</f>
        <v>39412.79</v>
      </c>
      <c r="H19" s="32">
        <f>SUM(H20)</f>
        <v>43937.56</v>
      </c>
      <c r="I19" s="33">
        <f>SUM(I20)</f>
        <v>43888.19</v>
      </c>
    </row>
    <row r="20" spans="1:15" ht="14.1" customHeight="1" x14ac:dyDescent="0.2">
      <c r="A20" s="24" t="s">
        <v>38</v>
      </c>
      <c r="B20" s="38">
        <v>1343.45</v>
      </c>
      <c r="C20" s="38">
        <v>3621.79</v>
      </c>
      <c r="D20" s="39">
        <v>11527.49</v>
      </c>
      <c r="E20" s="19"/>
      <c r="F20" s="24" t="s">
        <v>39</v>
      </c>
      <c r="G20" s="29">
        <v>39412.79</v>
      </c>
      <c r="H20" s="29">
        <v>43937.56</v>
      </c>
      <c r="I20" s="30">
        <v>43888.19</v>
      </c>
    </row>
    <row r="21" spans="1:15" ht="14.1" customHeight="1" x14ac:dyDescent="0.2">
      <c r="A21" s="24" t="s">
        <v>40</v>
      </c>
      <c r="B21" s="40">
        <v>21600</v>
      </c>
      <c r="C21" s="40">
        <v>11700</v>
      </c>
      <c r="D21" s="41">
        <v>17175.599999999999</v>
      </c>
      <c r="E21" s="19"/>
      <c r="F21" s="16" t="s">
        <v>41</v>
      </c>
      <c r="G21" s="32">
        <f>SUM(G22:G28)</f>
        <v>12408.779999999999</v>
      </c>
      <c r="H21" s="32">
        <f>SUM(H22:H28)</f>
        <v>4936.88</v>
      </c>
      <c r="I21" s="33">
        <f>SUM(I22:I28)</f>
        <v>5187.5200000000004</v>
      </c>
      <c r="J21" s="42"/>
    </row>
    <row r="22" spans="1:15" ht="14.1" customHeight="1" x14ac:dyDescent="0.2">
      <c r="A22" s="24" t="s">
        <v>42</v>
      </c>
      <c r="B22" s="38">
        <v>4695</v>
      </c>
      <c r="C22" s="38">
        <v>3800.66</v>
      </c>
      <c r="D22" s="39">
        <v>6079.6</v>
      </c>
      <c r="E22" s="19"/>
      <c r="F22" s="24" t="s">
        <v>43</v>
      </c>
      <c r="G22" s="29">
        <v>5040.3599999999997</v>
      </c>
      <c r="H22" s="29">
        <v>4667.5600000000004</v>
      </c>
      <c r="I22" s="30">
        <v>0</v>
      </c>
      <c r="K22" s="43"/>
    </row>
    <row r="23" spans="1:15" ht="14.1" customHeight="1" x14ac:dyDescent="0.2">
      <c r="A23" s="24" t="s">
        <v>44</v>
      </c>
      <c r="B23" s="38">
        <v>5916.32</v>
      </c>
      <c r="C23" s="38">
        <v>12649.13</v>
      </c>
      <c r="D23" s="39">
        <v>22896.21</v>
      </c>
      <c r="E23" s="19"/>
      <c r="F23" s="24" t="s">
        <v>45</v>
      </c>
      <c r="G23" s="29">
        <v>171.89</v>
      </c>
      <c r="H23" s="29">
        <v>199.32</v>
      </c>
      <c r="I23" s="44">
        <v>0</v>
      </c>
      <c r="K23" s="43"/>
    </row>
    <row r="24" spans="1:15" ht="14.1" customHeight="1" x14ac:dyDescent="0.2">
      <c r="A24" s="24" t="s">
        <v>46</v>
      </c>
      <c r="B24" s="38">
        <v>0</v>
      </c>
      <c r="C24" s="38">
        <v>5329.05</v>
      </c>
      <c r="D24" s="39">
        <v>0</v>
      </c>
      <c r="E24" s="19"/>
      <c r="F24" s="24" t="s">
        <v>47</v>
      </c>
      <c r="G24" s="29">
        <v>20</v>
      </c>
      <c r="H24" s="29">
        <v>70</v>
      </c>
      <c r="I24" s="44">
        <v>0</v>
      </c>
      <c r="K24" s="43"/>
    </row>
    <row r="25" spans="1:15" ht="14.1" customHeight="1" x14ac:dyDescent="0.2">
      <c r="A25" s="24" t="s">
        <v>48</v>
      </c>
      <c r="B25" s="38">
        <v>0</v>
      </c>
      <c r="C25" s="38">
        <v>5313.55</v>
      </c>
      <c r="D25" s="39">
        <v>3712.5</v>
      </c>
      <c r="E25" s="45"/>
      <c r="F25" s="24" t="s">
        <v>49</v>
      </c>
      <c r="G25" s="29">
        <v>178.16</v>
      </c>
      <c r="H25" s="29">
        <v>0</v>
      </c>
      <c r="I25" s="44">
        <v>0</v>
      </c>
      <c r="K25" s="43"/>
      <c r="N25" s="46"/>
      <c r="O25" s="34"/>
    </row>
    <row r="26" spans="1:15" ht="14.1" customHeight="1" x14ac:dyDescent="0.2">
      <c r="A26" s="24" t="s">
        <v>50</v>
      </c>
      <c r="B26" s="38">
        <v>0</v>
      </c>
      <c r="C26" s="38">
        <v>3424.32</v>
      </c>
      <c r="D26" s="39">
        <v>1302.01</v>
      </c>
      <c r="E26" s="31"/>
      <c r="F26" s="24" t="s">
        <v>51</v>
      </c>
      <c r="G26" s="29">
        <v>550</v>
      </c>
      <c r="H26" s="29">
        <v>0</v>
      </c>
      <c r="I26" s="44">
        <v>0</v>
      </c>
      <c r="J26" s="47" t="s">
        <v>15</v>
      </c>
      <c r="N26" s="48"/>
      <c r="O26" s="34"/>
    </row>
    <row r="27" spans="1:15" ht="14.1" customHeight="1" x14ac:dyDescent="0.2">
      <c r="A27" s="24" t="s">
        <v>52</v>
      </c>
      <c r="B27" s="38">
        <v>0</v>
      </c>
      <c r="C27" s="38">
        <v>15642.28</v>
      </c>
      <c r="D27" s="39">
        <v>24384.2</v>
      </c>
      <c r="E27" s="14"/>
      <c r="F27" s="24" t="s">
        <v>53</v>
      </c>
      <c r="G27" s="29">
        <v>255</v>
      </c>
      <c r="H27" s="29">
        <v>0</v>
      </c>
      <c r="I27" s="44">
        <v>0</v>
      </c>
      <c r="J27" s="47"/>
      <c r="N27" s="46"/>
      <c r="O27" s="34"/>
    </row>
    <row r="28" spans="1:15" ht="14.1" customHeight="1" x14ac:dyDescent="0.2">
      <c r="A28" s="24" t="s">
        <v>54</v>
      </c>
      <c r="B28" s="38">
        <v>2478</v>
      </c>
      <c r="C28" s="38">
        <v>2767.18</v>
      </c>
      <c r="D28" s="39">
        <v>751.66</v>
      </c>
      <c r="E28" s="14"/>
      <c r="F28" s="24" t="s">
        <v>55</v>
      </c>
      <c r="G28" s="25">
        <v>6193.37</v>
      </c>
      <c r="H28" s="25">
        <v>0</v>
      </c>
      <c r="I28" s="49">
        <v>5187.5200000000004</v>
      </c>
      <c r="J28" s="47"/>
      <c r="N28" s="46"/>
      <c r="O28" s="34"/>
    </row>
    <row r="29" spans="1:15" ht="14.1" customHeight="1" x14ac:dyDescent="0.2">
      <c r="A29" s="24" t="s">
        <v>56</v>
      </c>
      <c r="B29" s="38">
        <v>0</v>
      </c>
      <c r="C29" s="38">
        <v>3279.78</v>
      </c>
      <c r="D29" s="39">
        <v>1359.36</v>
      </c>
      <c r="E29" s="14"/>
      <c r="F29" s="16" t="s">
        <v>57</v>
      </c>
      <c r="G29" s="32">
        <f>SUM(G30:G51)</f>
        <v>2181798.9499999997</v>
      </c>
      <c r="H29" s="32">
        <f>SUM(H30:H51)</f>
        <v>2367204.1300000004</v>
      </c>
      <c r="I29" s="50">
        <f>SUM(I30:I51)</f>
        <v>2728454.2800000003</v>
      </c>
      <c r="N29" s="46"/>
      <c r="O29" s="34"/>
    </row>
    <row r="30" spans="1:15" ht="14.1" customHeight="1" x14ac:dyDescent="0.2">
      <c r="A30" s="24" t="s">
        <v>58</v>
      </c>
      <c r="B30" s="38">
        <v>22207.08</v>
      </c>
      <c r="C30" s="38">
        <v>0</v>
      </c>
      <c r="D30" s="51">
        <v>1338.12</v>
      </c>
      <c r="E30" s="14"/>
      <c r="F30" s="24" t="s">
        <v>59</v>
      </c>
      <c r="G30" s="38">
        <v>1858259.64</v>
      </c>
      <c r="H30" s="38">
        <v>2044265.84</v>
      </c>
      <c r="I30" s="51">
        <v>2367840</v>
      </c>
      <c r="J30" s="43" t="s">
        <v>15</v>
      </c>
      <c r="N30" s="46"/>
      <c r="O30" s="34"/>
    </row>
    <row r="31" spans="1:15" ht="14.1" customHeight="1" x14ac:dyDescent="0.2">
      <c r="A31" s="24" t="s">
        <v>60</v>
      </c>
      <c r="B31" s="38">
        <v>0</v>
      </c>
      <c r="C31" s="38">
        <v>0</v>
      </c>
      <c r="D31" s="51">
        <v>40286.910000000003</v>
      </c>
      <c r="E31" s="14"/>
      <c r="F31" s="24" t="s">
        <v>61</v>
      </c>
      <c r="G31" s="38">
        <v>4249.68</v>
      </c>
      <c r="H31" s="38">
        <v>5040.3599999999997</v>
      </c>
      <c r="I31" s="51">
        <v>3861.67</v>
      </c>
      <c r="J31" s="43"/>
      <c r="N31" s="46"/>
      <c r="O31" s="34"/>
    </row>
    <row r="32" spans="1:15" ht="14.1" customHeight="1" x14ac:dyDescent="0.2">
      <c r="A32" s="24" t="s">
        <v>62</v>
      </c>
      <c r="B32" s="38">
        <v>3293.16</v>
      </c>
      <c r="C32" s="38">
        <v>0</v>
      </c>
      <c r="D32" s="51">
        <v>0</v>
      </c>
      <c r="E32" s="14"/>
      <c r="F32" s="24" t="s">
        <v>63</v>
      </c>
      <c r="G32" s="38">
        <v>54277.55</v>
      </c>
      <c r="H32" s="38">
        <v>53133.07</v>
      </c>
      <c r="I32" s="51">
        <v>62487.5</v>
      </c>
      <c r="J32" s="43"/>
      <c r="N32" s="46"/>
      <c r="O32" s="34"/>
    </row>
    <row r="33" spans="1:15" ht="14.1" customHeight="1" x14ac:dyDescent="0.2">
      <c r="A33" s="24" t="s">
        <v>64</v>
      </c>
      <c r="B33" s="38">
        <v>7097.7</v>
      </c>
      <c r="C33" s="38">
        <v>13771.11</v>
      </c>
      <c r="D33" s="51">
        <v>8876.4</v>
      </c>
      <c r="E33" s="14"/>
      <c r="F33" s="24" t="s">
        <v>65</v>
      </c>
      <c r="G33" s="38">
        <v>7355</v>
      </c>
      <c r="H33" s="38">
        <v>6980</v>
      </c>
      <c r="I33" s="51">
        <v>5990</v>
      </c>
      <c r="J33" s="43" t="s">
        <v>15</v>
      </c>
      <c r="N33" s="46"/>
      <c r="O33" s="34"/>
    </row>
    <row r="34" spans="1:15" ht="14.1" customHeight="1" x14ac:dyDescent="0.2">
      <c r="A34" s="24" t="s">
        <v>66</v>
      </c>
      <c r="B34" s="38">
        <v>4491.6400000000003</v>
      </c>
      <c r="C34" s="38">
        <v>4672</v>
      </c>
      <c r="D34" s="51">
        <v>0</v>
      </c>
      <c r="E34" s="14"/>
      <c r="F34" s="24" t="s">
        <v>67</v>
      </c>
      <c r="G34" s="38">
        <v>16890</v>
      </c>
      <c r="H34" s="38">
        <v>18420</v>
      </c>
      <c r="I34" s="51">
        <v>21585</v>
      </c>
      <c r="J34" s="43"/>
      <c r="N34" s="46"/>
      <c r="O34" s="34"/>
    </row>
    <row r="35" spans="1:15" ht="14.1" customHeight="1" x14ac:dyDescent="0.2">
      <c r="A35" s="24" t="s">
        <v>68</v>
      </c>
      <c r="B35" s="38">
        <v>8774.84</v>
      </c>
      <c r="C35" s="38">
        <v>16008.85</v>
      </c>
      <c r="D35" s="51">
        <v>16956.5</v>
      </c>
      <c r="E35" s="14"/>
      <c r="F35" s="24" t="s">
        <v>69</v>
      </c>
      <c r="G35" s="38">
        <v>840</v>
      </c>
      <c r="H35" s="38">
        <v>900</v>
      </c>
      <c r="I35" s="51">
        <v>1020</v>
      </c>
      <c r="K35" s="43"/>
      <c r="N35" s="46"/>
      <c r="O35" s="34"/>
    </row>
    <row r="36" spans="1:15" ht="14.1" customHeight="1" x14ac:dyDescent="0.2">
      <c r="A36" s="24" t="s">
        <v>70</v>
      </c>
      <c r="B36" s="38">
        <v>11454.5</v>
      </c>
      <c r="C36" s="38">
        <v>10697.5</v>
      </c>
      <c r="D36" s="51">
        <v>0</v>
      </c>
      <c r="E36" s="14"/>
      <c r="F36" s="24" t="s">
        <v>71</v>
      </c>
      <c r="G36" s="38">
        <v>4870</v>
      </c>
      <c r="H36" s="38">
        <v>2510</v>
      </c>
      <c r="I36" s="51">
        <v>3660</v>
      </c>
      <c r="J36" s="43" t="s">
        <v>15</v>
      </c>
      <c r="N36" s="46"/>
      <c r="O36" s="34"/>
    </row>
    <row r="37" spans="1:15" ht="14.1" customHeight="1" x14ac:dyDescent="0.2">
      <c r="A37" s="24" t="s">
        <v>72</v>
      </c>
      <c r="B37" s="38">
        <v>29153.1</v>
      </c>
      <c r="C37" s="38">
        <v>45098</v>
      </c>
      <c r="D37" s="51">
        <v>47015.199999999997</v>
      </c>
      <c r="E37" s="14"/>
      <c r="F37" s="24" t="s">
        <v>73</v>
      </c>
      <c r="G37" s="38">
        <v>1650</v>
      </c>
      <c r="H37" s="38">
        <v>4150</v>
      </c>
      <c r="I37" s="51">
        <v>5700</v>
      </c>
      <c r="J37" s="52"/>
      <c r="N37" s="46"/>
      <c r="O37" s="34"/>
    </row>
    <row r="38" spans="1:15" ht="14.1" customHeight="1" x14ac:dyDescent="0.2">
      <c r="A38" s="24" t="s">
        <v>74</v>
      </c>
      <c r="B38" s="38">
        <v>6636.9</v>
      </c>
      <c r="C38" s="38">
        <v>12101.28</v>
      </c>
      <c r="D38" s="51">
        <v>9612.9500000000007</v>
      </c>
      <c r="E38" s="14"/>
      <c r="F38" s="24" t="s">
        <v>75</v>
      </c>
      <c r="G38" s="38">
        <v>3605</v>
      </c>
      <c r="H38" s="38">
        <v>2920</v>
      </c>
      <c r="I38" s="51">
        <v>3895</v>
      </c>
      <c r="J38" s="43" t="s">
        <v>15</v>
      </c>
      <c r="N38" s="46"/>
      <c r="O38" s="34"/>
    </row>
    <row r="39" spans="1:15" ht="14.1" customHeight="1" x14ac:dyDescent="0.2">
      <c r="A39" s="24" t="s">
        <v>76</v>
      </c>
      <c r="B39" s="38">
        <v>51956.7</v>
      </c>
      <c r="C39" s="38">
        <v>50789.760000000002</v>
      </c>
      <c r="D39" s="51">
        <v>55822.64</v>
      </c>
      <c r="E39" s="14"/>
      <c r="F39" s="24" t="s">
        <v>77</v>
      </c>
      <c r="G39" s="38">
        <v>135468.5</v>
      </c>
      <c r="H39" s="38">
        <v>156696</v>
      </c>
      <c r="I39" s="51">
        <v>174870.15</v>
      </c>
      <c r="J39" s="43" t="s">
        <v>15</v>
      </c>
      <c r="N39" s="46"/>
      <c r="O39" s="34"/>
    </row>
    <row r="40" spans="1:15" ht="14.1" customHeight="1" x14ac:dyDescent="0.2">
      <c r="A40" s="24" t="s">
        <v>78</v>
      </c>
      <c r="B40" s="38">
        <v>396448</v>
      </c>
      <c r="C40" s="38">
        <v>534786</v>
      </c>
      <c r="D40" s="51">
        <v>421669</v>
      </c>
      <c r="E40" s="14"/>
      <c r="F40" s="24" t="s">
        <v>79</v>
      </c>
      <c r="G40" s="38">
        <v>2480</v>
      </c>
      <c r="H40" s="38">
        <v>190</v>
      </c>
      <c r="I40" s="51">
        <v>5595</v>
      </c>
      <c r="J40" s="43"/>
      <c r="N40" s="46"/>
      <c r="O40" s="34"/>
    </row>
    <row r="41" spans="1:15" ht="14.1" customHeight="1" x14ac:dyDescent="0.2">
      <c r="A41" s="24" t="s">
        <v>80</v>
      </c>
      <c r="B41" s="38">
        <v>14007.48</v>
      </c>
      <c r="C41" s="38">
        <v>15018.27</v>
      </c>
      <c r="D41" s="51">
        <v>16358.03</v>
      </c>
      <c r="E41" s="14"/>
      <c r="F41" s="24" t="s">
        <v>81</v>
      </c>
      <c r="G41" s="38">
        <v>9049.49</v>
      </c>
      <c r="H41" s="38">
        <v>8424.6</v>
      </c>
      <c r="I41" s="51">
        <v>9046.7199999999993</v>
      </c>
      <c r="J41" s="43" t="s">
        <v>15</v>
      </c>
      <c r="N41" s="46"/>
      <c r="O41" s="34"/>
    </row>
    <row r="42" spans="1:15" ht="14.1" customHeight="1" x14ac:dyDescent="0.2">
      <c r="A42" s="24" t="s">
        <v>82</v>
      </c>
      <c r="B42" s="38">
        <v>5722.88</v>
      </c>
      <c r="C42" s="38">
        <v>5785</v>
      </c>
      <c r="D42" s="51">
        <v>9307</v>
      </c>
      <c r="E42" s="14"/>
      <c r="F42" s="11" t="s">
        <v>83</v>
      </c>
      <c r="G42" s="38">
        <v>15317.25</v>
      </c>
      <c r="H42" s="38">
        <v>12455.93</v>
      </c>
      <c r="I42" s="51">
        <v>15650.37</v>
      </c>
      <c r="J42" s="43" t="s">
        <v>15</v>
      </c>
      <c r="N42" s="46"/>
      <c r="O42" s="34"/>
    </row>
    <row r="43" spans="1:15" ht="14.1" customHeight="1" x14ac:dyDescent="0.2">
      <c r="A43" s="24" t="s">
        <v>84</v>
      </c>
      <c r="B43" s="38">
        <v>31004.39</v>
      </c>
      <c r="C43" s="38">
        <v>33786.959999999999</v>
      </c>
      <c r="D43" s="51">
        <v>31221.38</v>
      </c>
      <c r="E43" s="14"/>
      <c r="F43" s="11" t="s">
        <v>85</v>
      </c>
      <c r="G43" s="38">
        <v>873.08</v>
      </c>
      <c r="H43" s="38">
        <v>1312.68</v>
      </c>
      <c r="I43" s="51">
        <v>1696.63</v>
      </c>
      <c r="J43" s="43" t="s">
        <v>15</v>
      </c>
      <c r="N43" s="53"/>
      <c r="O43" s="34"/>
    </row>
    <row r="44" spans="1:15" ht="14.1" customHeight="1" x14ac:dyDescent="0.2">
      <c r="A44" s="24" t="s">
        <v>86</v>
      </c>
      <c r="B44" s="38">
        <v>3554.4</v>
      </c>
      <c r="C44" s="38">
        <v>3401.5</v>
      </c>
      <c r="D44" s="51">
        <v>3551.25</v>
      </c>
      <c r="E44" s="14"/>
      <c r="F44" s="11" t="s">
        <v>87</v>
      </c>
      <c r="G44" s="38">
        <v>10500.64</v>
      </c>
      <c r="H44" s="38">
        <v>12105.55</v>
      </c>
      <c r="I44" s="51">
        <v>13028.21</v>
      </c>
      <c r="J44" s="43"/>
      <c r="N44" s="34"/>
      <c r="O44" s="34"/>
    </row>
    <row r="45" spans="1:15" ht="14.1" customHeight="1" x14ac:dyDescent="0.2">
      <c r="A45" s="24" t="s">
        <v>88</v>
      </c>
      <c r="B45" s="38">
        <v>4785.3999999999996</v>
      </c>
      <c r="C45" s="38">
        <v>4932.3999999999996</v>
      </c>
      <c r="D45" s="51">
        <v>7245.2</v>
      </c>
      <c r="E45" s="14"/>
      <c r="F45" s="11" t="s">
        <v>89</v>
      </c>
      <c r="G45" s="38">
        <v>1726.32</v>
      </c>
      <c r="H45" s="38">
        <v>1368</v>
      </c>
      <c r="I45" s="51">
        <v>1423.5</v>
      </c>
      <c r="J45" s="43"/>
      <c r="N45" s="34"/>
      <c r="O45" s="34"/>
    </row>
    <row r="46" spans="1:15" ht="14.1" customHeight="1" x14ac:dyDescent="0.2">
      <c r="A46" s="24" t="s">
        <v>90</v>
      </c>
      <c r="B46" s="38">
        <v>16734.14</v>
      </c>
      <c r="C46" s="38">
        <v>17009.509999999998</v>
      </c>
      <c r="D46" s="51">
        <v>19382.95</v>
      </c>
      <c r="E46" s="14"/>
      <c r="F46" s="11" t="s">
        <v>91</v>
      </c>
      <c r="G46" s="54">
        <v>25000</v>
      </c>
      <c r="H46" s="54">
        <v>0</v>
      </c>
      <c r="I46" s="55">
        <v>0</v>
      </c>
      <c r="J46" s="43"/>
      <c r="N46" s="34"/>
      <c r="O46" s="34"/>
    </row>
    <row r="47" spans="1:15" ht="14.1" customHeight="1" x14ac:dyDescent="0.2">
      <c r="A47" s="24" t="s">
        <v>92</v>
      </c>
      <c r="B47" s="38">
        <v>14653.95</v>
      </c>
      <c r="C47" s="38">
        <v>10667.56</v>
      </c>
      <c r="D47" s="51">
        <v>13878.68</v>
      </c>
      <c r="E47" s="14"/>
      <c r="F47" s="11" t="s">
        <v>93</v>
      </c>
      <c r="G47" s="54">
        <v>0</v>
      </c>
      <c r="H47" s="54">
        <v>0</v>
      </c>
      <c r="I47" s="55">
        <v>5135</v>
      </c>
      <c r="J47" s="43" t="s">
        <v>15</v>
      </c>
      <c r="N47" s="34"/>
      <c r="O47" s="53"/>
    </row>
    <row r="48" spans="1:15" ht="14.1" customHeight="1" x14ac:dyDescent="0.2">
      <c r="A48" s="24" t="s">
        <v>94</v>
      </c>
      <c r="B48" s="38">
        <v>6312.04</v>
      </c>
      <c r="C48" s="38">
        <v>7954.75</v>
      </c>
      <c r="D48" s="51">
        <v>9684.77</v>
      </c>
      <c r="E48" s="14"/>
      <c r="F48" s="11" t="s">
        <v>95</v>
      </c>
      <c r="G48" s="54">
        <v>12725</v>
      </c>
      <c r="H48" s="54">
        <v>12558.94</v>
      </c>
      <c r="I48" s="55">
        <v>1853</v>
      </c>
      <c r="J48" s="43" t="s">
        <v>15</v>
      </c>
      <c r="N48" s="34"/>
      <c r="O48" s="53"/>
    </row>
    <row r="49" spans="1:15" ht="14.1" customHeight="1" x14ac:dyDescent="0.2">
      <c r="A49" s="24" t="s">
        <v>96</v>
      </c>
      <c r="B49" s="56">
        <v>131032.89</v>
      </c>
      <c r="C49" s="56">
        <v>162672.82</v>
      </c>
      <c r="D49" s="57">
        <v>174228.11</v>
      </c>
      <c r="E49" s="14"/>
      <c r="F49" s="11" t="s">
        <v>97</v>
      </c>
      <c r="G49" s="54">
        <v>3850</v>
      </c>
      <c r="H49" s="54">
        <v>2700</v>
      </c>
      <c r="I49" s="55">
        <v>2900</v>
      </c>
      <c r="J49" s="43" t="s">
        <v>15</v>
      </c>
      <c r="N49" s="34"/>
      <c r="O49" s="34"/>
    </row>
    <row r="50" spans="1:15" ht="14.1" customHeight="1" x14ac:dyDescent="0.2">
      <c r="A50" s="24" t="s">
        <v>98</v>
      </c>
      <c r="B50" s="38">
        <v>3434.36</v>
      </c>
      <c r="C50" s="38">
        <v>480</v>
      </c>
      <c r="D50" s="51">
        <v>8162</v>
      </c>
      <c r="E50" s="14"/>
      <c r="F50" s="11" t="s">
        <v>99</v>
      </c>
      <c r="G50" s="54">
        <v>12811.8</v>
      </c>
      <c r="H50" s="54">
        <v>14023.16</v>
      </c>
      <c r="I50" s="55">
        <v>14999.87</v>
      </c>
      <c r="J50" s="43" t="s">
        <v>15</v>
      </c>
    </row>
    <row r="51" spans="1:15" ht="14.1" customHeight="1" x14ac:dyDescent="0.2">
      <c r="A51" s="24" t="s">
        <v>100</v>
      </c>
      <c r="B51" s="38">
        <v>29977.94</v>
      </c>
      <c r="C51" s="38">
        <v>23720</v>
      </c>
      <c r="D51" s="51">
        <v>26112</v>
      </c>
      <c r="E51" s="14"/>
      <c r="F51" s="11" t="s">
        <v>101</v>
      </c>
      <c r="G51" s="54">
        <v>0</v>
      </c>
      <c r="H51" s="54">
        <v>7050</v>
      </c>
      <c r="I51" s="55">
        <v>6216.66</v>
      </c>
      <c r="J51" s="43" t="s">
        <v>15</v>
      </c>
    </row>
    <row r="52" spans="1:15" ht="14.1" customHeight="1" x14ac:dyDescent="0.2">
      <c r="A52" s="24" t="s">
        <v>102</v>
      </c>
      <c r="B52" s="38">
        <v>1290.42</v>
      </c>
      <c r="C52" s="38">
        <v>2076.42</v>
      </c>
      <c r="D52" s="51">
        <v>2552.63</v>
      </c>
      <c r="E52" s="14"/>
      <c r="F52" s="11"/>
      <c r="G52" s="58"/>
      <c r="H52" s="58"/>
      <c r="I52" s="59"/>
    </row>
    <row r="53" spans="1:15" ht="14.1" customHeight="1" x14ac:dyDescent="0.2">
      <c r="A53" s="60" t="s">
        <v>30</v>
      </c>
      <c r="B53" s="61">
        <f>SUM(B5+B6+B7+B10+B16)</f>
        <v>2461571.6499999994</v>
      </c>
      <c r="C53" s="61">
        <f>SUM(C5+C6+C7+C10+C16)</f>
        <v>2964053.3699999992</v>
      </c>
      <c r="D53" s="62">
        <f>SUM(D5+D6+D7+D10+D16)</f>
        <v>3548549.2199999997</v>
      </c>
      <c r="E53" s="14"/>
      <c r="F53" s="60" t="s">
        <v>103</v>
      </c>
      <c r="G53" s="63">
        <f>SUM(G5+G9+G14+G17+G19+G21+G29)</f>
        <v>2461571.42</v>
      </c>
      <c r="H53" s="63">
        <f>SUM(H5+H9+H14+H17+H19+H21+H29)</f>
        <v>2964053.2700000005</v>
      </c>
      <c r="I53" s="64">
        <f>SUM(I5+I9+I14+I17+I19+I21+I29)</f>
        <v>3548549.3100000005</v>
      </c>
    </row>
    <row r="54" spans="1:15" ht="14.25" customHeight="1" thickBot="1" x14ac:dyDescent="0.25">
      <c r="A54" s="65" t="s">
        <v>104</v>
      </c>
      <c r="B54" s="66"/>
      <c r="C54" s="66"/>
      <c r="D54" s="67"/>
      <c r="E54" s="68"/>
      <c r="F54" s="65" t="s">
        <v>105</v>
      </c>
      <c r="G54" s="66">
        <f>G29-B16</f>
        <v>-19043.499999999534</v>
      </c>
      <c r="H54" s="66">
        <f>H29-C16</f>
        <v>-243272.43999999901</v>
      </c>
      <c r="I54" s="67">
        <f>I29-D16</f>
        <v>-2154.8899999996647</v>
      </c>
    </row>
    <row r="55" spans="1:15" ht="15" thickTop="1" x14ac:dyDescent="0.2"/>
  </sheetData>
  <mergeCells count="5">
    <mergeCell ref="A1:I1"/>
    <mergeCell ref="A2:I2"/>
    <mergeCell ref="B3:F3"/>
    <mergeCell ref="K3:M3"/>
    <mergeCell ref="J26:J28"/>
  </mergeCells>
  <pageMargins left="1.38" right="0.11811023622047245" top="0.15748031496062992" bottom="0.15748031496062992" header="0.11811023622047245" footer="0.11811023622047245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2016-05-23T14:30:05Z</dcterms:modified>
</cp:coreProperties>
</file>