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firstSheet="1" activeTab="1"/>
  </bookViews>
  <sheets>
    <sheet name="Tüm Bloklar " sheetId="1" state="hidden" r:id="rId1"/>
    <sheet name="Maviçam" sheetId="2" r:id="rId2"/>
    <sheet name="Kızılçam" sheetId="3" r:id="rId3"/>
    <sheet name="Fıstıkçam" sheetId="4" r:id="rId4"/>
    <sheet name="Karaçam" sheetId="5" r:id="rId5"/>
    <sheet name="Beyazçam" sheetId="6" r:id="rId6"/>
    <sheet name="Köknar" sheetId="7" r:id="rId7"/>
    <sheet name="Ladin" sheetId="8" r:id="rId8"/>
    <sheet name="Sedir" sheetId="9" r:id="rId9"/>
    <sheet name="Sarıçam" sheetId="10" r:id="rId10"/>
    <sheet name="Sağlama Sayfası " sheetId="11" state="hidden" r:id="rId11"/>
  </sheets>
  <definedNames>
    <definedName name="_xlnm.Print_Area" localSheetId="5">'Beyazçam'!$A$53:$G$104</definedName>
    <definedName name="_xlnm.Print_Area" localSheetId="3">'Fıstıkçam'!$A$53:$G$104</definedName>
    <definedName name="_xlnm.Print_Area" localSheetId="4">'Karaçam'!$A$53:$G$104</definedName>
    <definedName name="_xlnm.Print_Area" localSheetId="2">'Kızılçam'!$A$53:$G$104</definedName>
    <definedName name="_xlnm.Print_Area" localSheetId="6">'Köknar'!$A$1:$G$46</definedName>
    <definedName name="_xlnm.Print_Area" localSheetId="7">'Ladin'!$A$1:$G$46</definedName>
    <definedName name="_xlnm.Print_Area" localSheetId="9">'Sarıçam'!$A$1:$G$39</definedName>
    <definedName name="_xlnm.Print_Area" localSheetId="8">'Sedir'!$A$1:$G$46</definedName>
  </definedNames>
  <calcPr fullCalcOnLoad="1"/>
</workbook>
</file>

<file path=xl/sharedStrings.xml><?xml version="1.0" encoding="utf-8"?>
<sst xmlns="http://schemas.openxmlformats.org/spreadsheetml/2006/main" count="2455" uniqueCount="675">
  <si>
    <t>Kat</t>
  </si>
  <si>
    <t>Kullanıcı Adı</t>
  </si>
  <si>
    <t>m²</t>
  </si>
  <si>
    <t>Isınma Bedeli</t>
  </si>
  <si>
    <t>Hizmet Bedeli</t>
  </si>
  <si>
    <t>Ödenecek Toplam Tutar</t>
  </si>
  <si>
    <t>1</t>
  </si>
  <si>
    <t>İBRAHİM EKER</t>
  </si>
  <si>
    <t>MAVİÇAM</t>
  </si>
  <si>
    <t>2</t>
  </si>
  <si>
    <t>RİYAT TEKGÖZ</t>
  </si>
  <si>
    <t>3</t>
  </si>
  <si>
    <t>HÜBER HAÇANYAN</t>
  </si>
  <si>
    <t>4</t>
  </si>
  <si>
    <t>MEHMET MAZMANOĞLU</t>
  </si>
  <si>
    <t>5</t>
  </si>
  <si>
    <t>SEMA AYSAN</t>
  </si>
  <si>
    <t>6</t>
  </si>
  <si>
    <t>MAVİÇAM-6</t>
  </si>
  <si>
    <t>7</t>
  </si>
  <si>
    <t>MAVİÇAM-7</t>
  </si>
  <si>
    <t>8</t>
  </si>
  <si>
    <t>A.KEMAL ÖZKAN</t>
  </si>
  <si>
    <t>9</t>
  </si>
  <si>
    <t>MEHTAP BİNGÜL</t>
  </si>
  <si>
    <t>10</t>
  </si>
  <si>
    <t>MURAT HAKAN DİLEK</t>
  </si>
  <si>
    <t>11</t>
  </si>
  <si>
    <t>YUNUS EMRE ÇALIK</t>
  </si>
  <si>
    <t>12</t>
  </si>
  <si>
    <t>GÜNCEL GÜNDAY</t>
  </si>
  <si>
    <t>13</t>
  </si>
  <si>
    <t>FERİDUN ŞEN</t>
  </si>
  <si>
    <t>14</t>
  </si>
  <si>
    <t>MERAL ÇAKAR</t>
  </si>
  <si>
    <t>15</t>
  </si>
  <si>
    <t>ZEKİYE ÖZEL</t>
  </si>
  <si>
    <t>16</t>
  </si>
  <si>
    <t>A.GÖNÜL MAZLUMOĞLU</t>
  </si>
  <si>
    <t>17</t>
  </si>
  <si>
    <t>HALİL UYSAL</t>
  </si>
  <si>
    <t>18</t>
  </si>
  <si>
    <t>İSMAİL ERCAN ŞEKER</t>
  </si>
  <si>
    <t>19</t>
  </si>
  <si>
    <t>AYŞE CAN TARIM</t>
  </si>
  <si>
    <t>20</t>
  </si>
  <si>
    <t>ATAKAN TİTİZ</t>
  </si>
  <si>
    <t>21</t>
  </si>
  <si>
    <t>SUAVİ ÜRKMEZER</t>
  </si>
  <si>
    <t>22</t>
  </si>
  <si>
    <t>YASİN GÖKÇE ÖZTÜRK</t>
  </si>
  <si>
    <t>23</t>
  </si>
  <si>
    <t>KAAN TISOĞLU</t>
  </si>
  <si>
    <t>24</t>
  </si>
  <si>
    <t>CEM GÖKTÜRK</t>
  </si>
  <si>
    <t>25</t>
  </si>
  <si>
    <t>SELİM UĞUR BİLGİN</t>
  </si>
  <si>
    <t>26</t>
  </si>
  <si>
    <t>ULAŞ AYDIN</t>
  </si>
  <si>
    <t>27</t>
  </si>
  <si>
    <t>LALE KUYUCU AZAK</t>
  </si>
  <si>
    <t>28</t>
  </si>
  <si>
    <t>NEVİN ÖZERTAN</t>
  </si>
  <si>
    <t>29</t>
  </si>
  <si>
    <t>AYŞE BOSTANCI</t>
  </si>
  <si>
    <t>30</t>
  </si>
  <si>
    <t>HASAN UFUK DİNÇ</t>
  </si>
  <si>
    <t>31</t>
  </si>
  <si>
    <t>MERVE ALTAY</t>
  </si>
  <si>
    <t>32</t>
  </si>
  <si>
    <t>MÜGE AKKAN</t>
  </si>
  <si>
    <t>33</t>
  </si>
  <si>
    <t>HASAN SEYHAN</t>
  </si>
  <si>
    <t>34</t>
  </si>
  <si>
    <t>UĞUR DENİZ ÜNLÜAKIN</t>
  </si>
  <si>
    <t>35</t>
  </si>
  <si>
    <t>EMRİYE ELMAS</t>
  </si>
  <si>
    <t>36</t>
  </si>
  <si>
    <t>AYTOLAN SAĞRA</t>
  </si>
  <si>
    <t>37</t>
  </si>
  <si>
    <t>ÖMER EMRE KAYNAK</t>
  </si>
  <si>
    <t>38</t>
  </si>
  <si>
    <t>SİNAN KARAKOÇ</t>
  </si>
  <si>
    <t>39</t>
  </si>
  <si>
    <t>ATAKAN YÜKSEL</t>
  </si>
  <si>
    <t>40</t>
  </si>
  <si>
    <t>HAKAN PAMİR</t>
  </si>
  <si>
    <t>41</t>
  </si>
  <si>
    <t>NİLGÜN TANILKAN</t>
  </si>
  <si>
    <t>42</t>
  </si>
  <si>
    <t>MUSTAFA ÖZDEMİR</t>
  </si>
  <si>
    <t>43</t>
  </si>
  <si>
    <t>CEMİL AYKAÇ</t>
  </si>
  <si>
    <t>44</t>
  </si>
  <si>
    <t>NECMETTİN BİLGİÇ</t>
  </si>
  <si>
    <t>45</t>
  </si>
  <si>
    <t>İCLAL ATİLLA</t>
  </si>
  <si>
    <t>46</t>
  </si>
  <si>
    <t>EMEL UZCAN</t>
  </si>
  <si>
    <t>47</t>
  </si>
  <si>
    <t>İSMET ÖZKAN</t>
  </si>
  <si>
    <t>48</t>
  </si>
  <si>
    <t>ALPER DİNÇ</t>
  </si>
  <si>
    <t>49</t>
  </si>
  <si>
    <t>YASEMİN GİDEN</t>
  </si>
  <si>
    <t>50</t>
  </si>
  <si>
    <t>ERGİN ÇÖL</t>
  </si>
  <si>
    <t>51</t>
  </si>
  <si>
    <t>VOLKAN TUNALI</t>
  </si>
  <si>
    <t>52</t>
  </si>
  <si>
    <t>NURDAN GÜRKAN</t>
  </si>
  <si>
    <t>53</t>
  </si>
  <si>
    <t>MUHAMMET EMRE MARIM</t>
  </si>
  <si>
    <t>54</t>
  </si>
  <si>
    <t>GÜLRUH ERTUNA</t>
  </si>
  <si>
    <t>55</t>
  </si>
  <si>
    <t>NECAT BANAZ</t>
  </si>
  <si>
    <t>56</t>
  </si>
  <si>
    <t>OSMAN YILMAZ</t>
  </si>
  <si>
    <t>57</t>
  </si>
  <si>
    <t>SELVET-ONUR YÖNSEL</t>
  </si>
  <si>
    <t>58</t>
  </si>
  <si>
    <t>HALDUN TURAN</t>
  </si>
  <si>
    <t>59</t>
  </si>
  <si>
    <t>ERTAN UZUN</t>
  </si>
  <si>
    <t>60</t>
  </si>
  <si>
    <t>ERKİN ÖZBEK</t>
  </si>
  <si>
    <t>61</t>
  </si>
  <si>
    <t>CANER AKGÜÇ</t>
  </si>
  <si>
    <t>62</t>
  </si>
  <si>
    <t>SENİHA KARAKAŞ</t>
  </si>
  <si>
    <t>63</t>
  </si>
  <si>
    <t>ALİ KIVANÇ MANZAKOĞLU</t>
  </si>
  <si>
    <t>64</t>
  </si>
  <si>
    <t>SAFİYE ULULAR</t>
  </si>
  <si>
    <t>65</t>
  </si>
  <si>
    <t>BİLGE UMURTAK</t>
  </si>
  <si>
    <t>66</t>
  </si>
  <si>
    <t>GÖKÇE ÜNAL</t>
  </si>
  <si>
    <t>67</t>
  </si>
  <si>
    <t>TAYFUN-ÖZLEM ARICI</t>
  </si>
  <si>
    <t>68</t>
  </si>
  <si>
    <t>HAKAN ŞATIR</t>
  </si>
  <si>
    <t>69</t>
  </si>
  <si>
    <t>TAMER OKAY</t>
  </si>
  <si>
    <t>70</t>
  </si>
  <si>
    <t>NEJLA NERMİN HAZAR</t>
  </si>
  <si>
    <t>71</t>
  </si>
  <si>
    <t>DENİZ GEMALMAZ</t>
  </si>
  <si>
    <t>72</t>
  </si>
  <si>
    <t>KAYA MUTLU</t>
  </si>
  <si>
    <t>İLHAN ÜNAL</t>
  </si>
  <si>
    <t>KIZILÇAM</t>
  </si>
  <si>
    <t>SONGÜL TÜRKER</t>
  </si>
  <si>
    <t>ŞÜKRAN ÇAKMAZ</t>
  </si>
  <si>
    <t>FATİH ARSLAN</t>
  </si>
  <si>
    <t>İBRAHİM DELİBAŞ</t>
  </si>
  <si>
    <t>MEHMET E. KURTMEN</t>
  </si>
  <si>
    <t>AHMET TABAKOĞLU</t>
  </si>
  <si>
    <t>GÜLAY DOĞAN</t>
  </si>
  <si>
    <t>ALİ YILMAZ</t>
  </si>
  <si>
    <t>SİBEL ÖZTÜRK</t>
  </si>
  <si>
    <t>SEZERİN AÇIKSÖZ</t>
  </si>
  <si>
    <t>ERSİN DEMİRÖZ</t>
  </si>
  <si>
    <t>OKAN BAYKAL</t>
  </si>
  <si>
    <t>EMRE İLERİ</t>
  </si>
  <si>
    <t>ENGİN ÖRGÜN</t>
  </si>
  <si>
    <t>TUNCER KOCABAŞ</t>
  </si>
  <si>
    <t>SÜLEYMAN ŞİMŞEK</t>
  </si>
  <si>
    <t>SELEN KILINÇ</t>
  </si>
  <si>
    <t>OYA GÖKSEL</t>
  </si>
  <si>
    <t>MEHMET ULUĞ</t>
  </si>
  <si>
    <t>CÜNEYT EREN</t>
  </si>
  <si>
    <t>SİNAN ÖCAL</t>
  </si>
  <si>
    <t>EMRE NAKİLCİOĞLU</t>
  </si>
  <si>
    <t>EMİR ABİDİN FAKILI</t>
  </si>
  <si>
    <t>HALİL SİNAN ÇÖL</t>
  </si>
  <si>
    <t>DOĞAN AKÇADAĞ</t>
  </si>
  <si>
    <t>İSMAİL SAMET AKAR</t>
  </si>
  <si>
    <t>NURİ DEMİREL</t>
  </si>
  <si>
    <t>TAMER DÜMENCİ</t>
  </si>
  <si>
    <t>TATİANA KOPARAN</t>
  </si>
  <si>
    <t>BURAK ÇOKER</t>
  </si>
  <si>
    <t>ÖNDER ŞORA</t>
  </si>
  <si>
    <t>MESUT İNAN</t>
  </si>
  <si>
    <t>TOLGA ÇÖPLÜ</t>
  </si>
  <si>
    <t>CEM UYGUN</t>
  </si>
  <si>
    <t>TUBA ALTAN</t>
  </si>
  <si>
    <t>METE BAŞTÜRKMEN</t>
  </si>
  <si>
    <t>IŞIL ÖZEL</t>
  </si>
  <si>
    <t>TUĞRUL GÜMÜŞSOY</t>
  </si>
  <si>
    <t>TALAT VERAL</t>
  </si>
  <si>
    <t>ERGİN EREN</t>
  </si>
  <si>
    <t>AYŞE RANA ALTUN</t>
  </si>
  <si>
    <t>NİL TÜRKER</t>
  </si>
  <si>
    <t>NAİL CAN KAYA</t>
  </si>
  <si>
    <t>MEHMET CAN</t>
  </si>
  <si>
    <t>MAHMUT YAVUZ</t>
  </si>
  <si>
    <t>AYSUN TÜRKDÖNMEZ</t>
  </si>
  <si>
    <t>ESRA TEKİN</t>
  </si>
  <si>
    <t>KORAY ÇELEBİ</t>
  </si>
  <si>
    <t>SEDAT ÇAĞLAYAN</t>
  </si>
  <si>
    <t>BERK DEMİRKÖZ</t>
  </si>
  <si>
    <t>ÖZCAN GÜMÜŞ</t>
  </si>
  <si>
    <t>MURAT GÜMÜŞSOY</t>
  </si>
  <si>
    <t>GÜRKAN PAPİLA</t>
  </si>
  <si>
    <t>SÜHEYL GÜLDAMLASI</t>
  </si>
  <si>
    <t>AZİZ ÇEVİK</t>
  </si>
  <si>
    <t>MELTEM TEMİZ</t>
  </si>
  <si>
    <t>MUSTAFA KAVLAK</t>
  </si>
  <si>
    <t>NURAY KUŞÇU</t>
  </si>
  <si>
    <t>BAHTİYAR AYDIN</t>
  </si>
  <si>
    <t>MEHMET ZİYA YILDIRIM</t>
  </si>
  <si>
    <t>BURAK AYDINALP</t>
  </si>
  <si>
    <t>PERVİN BAYSAL</t>
  </si>
  <si>
    <t>RAZİYE NUSRET</t>
  </si>
  <si>
    <t>GAYE KARAATA ÖZEKEN</t>
  </si>
  <si>
    <t>CENK KULAÇOĞLU</t>
  </si>
  <si>
    <t>SHAHARAM ZAHEDİ</t>
  </si>
  <si>
    <t>TANER TARHAN</t>
  </si>
  <si>
    <t>Ş.BARAN DEMİRTAŞ</t>
  </si>
  <si>
    <t>AHMET KABAKÇI</t>
  </si>
  <si>
    <t>FATMA BELKIS CORUK</t>
  </si>
  <si>
    <t>CEVAT ÖZKOÇ</t>
  </si>
  <si>
    <t>73</t>
  </si>
  <si>
    <t>AYŞE SEVER</t>
  </si>
  <si>
    <t>74</t>
  </si>
  <si>
    <t>NURCAN İŞCAN</t>
  </si>
  <si>
    <t>75</t>
  </si>
  <si>
    <t>DİLEK MURSALOĞLU</t>
  </si>
  <si>
    <t>76</t>
  </si>
  <si>
    <t>UĞUR ELÇİ</t>
  </si>
  <si>
    <t>77</t>
  </si>
  <si>
    <t>HALUK KARAMANOĞLU</t>
  </si>
  <si>
    <t>78</t>
  </si>
  <si>
    <t>ALİ EYÜPOĞLU</t>
  </si>
  <si>
    <t>79</t>
  </si>
  <si>
    <t>BÜLENT KARAMANOĞLU</t>
  </si>
  <si>
    <t>80</t>
  </si>
  <si>
    <t>SERKAN ZAFER ELGEZEN</t>
  </si>
  <si>
    <t>AHMET MURAT PEKERGİN</t>
  </si>
  <si>
    <t>FISTIKÇAM</t>
  </si>
  <si>
    <t>MERT YÜCEL</t>
  </si>
  <si>
    <t>ETHEM ALİ KÖKLÜ</t>
  </si>
  <si>
    <t>ZEKİYE GÜRÜN</t>
  </si>
  <si>
    <t>ŞİAR DAYAN</t>
  </si>
  <si>
    <t>SALİH KILIÇ</t>
  </si>
  <si>
    <t>SİNAN COŞKUN</t>
  </si>
  <si>
    <t>FİLİZ NUHOĞLU</t>
  </si>
  <si>
    <t>NİHAT YILDIRIM</t>
  </si>
  <si>
    <t>MEHMET AKKUŞ</t>
  </si>
  <si>
    <t>HAKAN SADIKİ</t>
  </si>
  <si>
    <t>MURAT UZUNOĞLU</t>
  </si>
  <si>
    <t>ÜMİT ALPDOĞAN</t>
  </si>
  <si>
    <t>VEYSİ A.PEHLİVANOĞLU</t>
  </si>
  <si>
    <t>MURAT ZENGİN</t>
  </si>
  <si>
    <t>AFFAN NOMAK</t>
  </si>
  <si>
    <t>OSMAN HAZİNEDAR</t>
  </si>
  <si>
    <t>ORHAN AYDIN</t>
  </si>
  <si>
    <t>NAZIM ÇELİK</t>
  </si>
  <si>
    <t>GÜRCAN ERGÜVEN</t>
  </si>
  <si>
    <t>NEVZAT FELAH</t>
  </si>
  <si>
    <t>TURGAY KARLIDERE</t>
  </si>
  <si>
    <t>AKİF GÜNGÖR TEZCAN</t>
  </si>
  <si>
    <t>KEMAL MERT</t>
  </si>
  <si>
    <t>Ö.FAZIL POLAT</t>
  </si>
  <si>
    <t>SEMA SERTOĞLU</t>
  </si>
  <si>
    <t>GÜRAY ÖNEM</t>
  </si>
  <si>
    <t>ALİ RIZA SANCAK</t>
  </si>
  <si>
    <t>ÖZKAN TARCAN</t>
  </si>
  <si>
    <t>SERÇİN ŞAHİN</t>
  </si>
  <si>
    <t>ALPER ERGENE</t>
  </si>
  <si>
    <t>İSMET BALKUVA</t>
  </si>
  <si>
    <t>SEVİM ARSLANCAN</t>
  </si>
  <si>
    <t>NURİ VAROL</t>
  </si>
  <si>
    <t>REZZAN KOÇ</t>
  </si>
  <si>
    <t>TAMURAY ERENSAL</t>
  </si>
  <si>
    <t>VEDAT SEBZECİ</t>
  </si>
  <si>
    <t>ERDOĞAN TOSUN</t>
  </si>
  <si>
    <t>MURAT AKBAR</t>
  </si>
  <si>
    <t>SERHAT AKOĞUZ</t>
  </si>
  <si>
    <t>CENAB ATILGAN</t>
  </si>
  <si>
    <t>OZAN MATUR</t>
  </si>
  <si>
    <t>UĞUR ÖNDER</t>
  </si>
  <si>
    <t>YAŞAR ERDOĞAN ERENSAL</t>
  </si>
  <si>
    <t>ÖZGÜR BARIŞ DURNA</t>
  </si>
  <si>
    <t>DENİZ ALTAŞ</t>
  </si>
  <si>
    <t>H.FERHAN KATİPOĞLU</t>
  </si>
  <si>
    <t>BURCU-GÜLHAN BADEM</t>
  </si>
  <si>
    <t>ŞEBNEM MIK</t>
  </si>
  <si>
    <t>ADNAN HABEŞ</t>
  </si>
  <si>
    <t>İNANÇ SOYOCAK</t>
  </si>
  <si>
    <t>CİHAT YURTTAŞ</t>
  </si>
  <si>
    <t>GÜVEN KARA</t>
  </si>
  <si>
    <t>MUZAFFER SOYUĞURLU</t>
  </si>
  <si>
    <t>HATİCE MELEK YILMAZ</t>
  </si>
  <si>
    <t>MURAT TEZGÖREN</t>
  </si>
  <si>
    <t>BETÜL UÇKUN-PFIZER</t>
  </si>
  <si>
    <t>K.SEDA YAZICI</t>
  </si>
  <si>
    <t>ŞEVKİ DERİNDERE</t>
  </si>
  <si>
    <t>MEHMET SALİH TÜRK</t>
  </si>
  <si>
    <t>FİGEN CEBECİ</t>
  </si>
  <si>
    <t>K.MUSTAFA KARASLAN</t>
  </si>
  <si>
    <t>MURAT ÇAĞLAYAN</t>
  </si>
  <si>
    <t>CEVZA KERMAN</t>
  </si>
  <si>
    <t>ÇAĞRI TUNA SÜZER</t>
  </si>
  <si>
    <t>SALİH EVREN</t>
  </si>
  <si>
    <t>MEHMET ÖZGÜR YİĞİT</t>
  </si>
  <si>
    <t>AYLİN ÇOBAN</t>
  </si>
  <si>
    <t>TANER ABLAK</t>
  </si>
  <si>
    <t>UĞUR KOÇ</t>
  </si>
  <si>
    <t>GÜL GÜMÜŞSOY</t>
  </si>
  <si>
    <t>METE GORBON</t>
  </si>
  <si>
    <t>EMİN KARAA</t>
  </si>
  <si>
    <t>BAHAR OĞUŞ</t>
  </si>
  <si>
    <t>FERHAT ÖZHAN</t>
  </si>
  <si>
    <t>M.EMİN TEKELİ</t>
  </si>
  <si>
    <t>AHMET ŞAHİN FİDAN</t>
  </si>
  <si>
    <t>SELMA ÖZKAN</t>
  </si>
  <si>
    <t>HABİBE HACIYUNUSLAR</t>
  </si>
  <si>
    <t>HASAN ORHAN ÖZENÇ</t>
  </si>
  <si>
    <t>SEVİM YALÇIN</t>
  </si>
  <si>
    <t>KARAÇAM</t>
  </si>
  <si>
    <t>SEVGİ ULUĞ</t>
  </si>
  <si>
    <t>HAMİYET GÖRKEN</t>
  </si>
  <si>
    <t>RECEP YURDAKUL</t>
  </si>
  <si>
    <t>GÜLHAN METAN</t>
  </si>
  <si>
    <t>AYŞE ÇETİN KOVULMAZ</t>
  </si>
  <si>
    <t>UĞUR ÖZCAN</t>
  </si>
  <si>
    <t>İRFAN-ASLI ERTAN</t>
  </si>
  <si>
    <t>CENGİZ ERTAN</t>
  </si>
  <si>
    <t>ATİFE AKSOY ALPASLAN</t>
  </si>
  <si>
    <t>PERİHAN ACAR</t>
  </si>
  <si>
    <t>CEREN HANDE SEYYAR</t>
  </si>
  <si>
    <t>THOMAS AİKEN</t>
  </si>
  <si>
    <t>ADNAN ARSLAN</t>
  </si>
  <si>
    <t>AHMAT FEKHEİR</t>
  </si>
  <si>
    <t>CANAN FINDIK</t>
  </si>
  <si>
    <t>KADRİYE ÖZEL</t>
  </si>
  <si>
    <t>GÜNER KALENDER</t>
  </si>
  <si>
    <t>GÖKHAN EKEMEN</t>
  </si>
  <si>
    <t>HAYDAR DEMİRKILIÇ</t>
  </si>
  <si>
    <t>ENGİN BULUT</t>
  </si>
  <si>
    <t>ADNAN ÖZTÜRK</t>
  </si>
  <si>
    <t>ALİ BOYACIOĞLU</t>
  </si>
  <si>
    <t>BİRSEN KARPAK</t>
  </si>
  <si>
    <t>SERDAR ŞAHİN</t>
  </si>
  <si>
    <t>ERTUĞRUL KÜÇÜKOZKAN</t>
  </si>
  <si>
    <t>ORHAN ÖZERKAN</t>
  </si>
  <si>
    <t>İLKİ BAYAM</t>
  </si>
  <si>
    <t>MERAL-METİN ERGİN</t>
  </si>
  <si>
    <t>NURSEL BOLEL</t>
  </si>
  <si>
    <t>İRFAN KARADEDE</t>
  </si>
  <si>
    <t>ÖNDER KAPLANCIK</t>
  </si>
  <si>
    <t>MURAT ÖZKAN</t>
  </si>
  <si>
    <t>ADEM ŞAFAK</t>
  </si>
  <si>
    <t>SEYMEN YALMAN</t>
  </si>
  <si>
    <t>SEVİM ÖZCAN</t>
  </si>
  <si>
    <t>AHMET BİLİCİ</t>
  </si>
  <si>
    <t>MELTEM ÖZMEN</t>
  </si>
  <si>
    <t>TANER KAÇAMAK</t>
  </si>
  <si>
    <t>BURAK CEVİT</t>
  </si>
  <si>
    <t>ERCAN DİNÇ</t>
  </si>
  <si>
    <t>GÖKHAN TEKKAYA</t>
  </si>
  <si>
    <t>BALKAN SEZER</t>
  </si>
  <si>
    <t>MUSTAFA GÜDÜK</t>
  </si>
  <si>
    <t>SİMGE YALMAN</t>
  </si>
  <si>
    <t>VOLKAN ÜLGEN</t>
  </si>
  <si>
    <t>E.ENDER UÇAK</t>
  </si>
  <si>
    <t>RAMİS KILIÇARSLAN</t>
  </si>
  <si>
    <t>ORÇUN ÖZDEMİR</t>
  </si>
  <si>
    <t>İRFAN GÜL ÖZKAN</t>
  </si>
  <si>
    <t>FİLİZ AYDINER</t>
  </si>
  <si>
    <t>DEMET ERER</t>
  </si>
  <si>
    <t>MEHMET SETTAR GÜRSOY</t>
  </si>
  <si>
    <t>CAVİDE CANALP</t>
  </si>
  <si>
    <t>ZÜHRE ÇAKMAK</t>
  </si>
  <si>
    <t>GONCA BİLER</t>
  </si>
  <si>
    <t>SEVDA YAZICI</t>
  </si>
  <si>
    <t>NAZMİYE KAPTAN</t>
  </si>
  <si>
    <t>BUKET AKKÖSE</t>
  </si>
  <si>
    <t>AYŞE-AŞKIN ÇALIŞKAN</t>
  </si>
  <si>
    <t>MEHMET ALPER ZİNDANCI</t>
  </si>
  <si>
    <t>CENK ÜSTÜNB0Y</t>
  </si>
  <si>
    <t>SELÇUK ÖZDOĞAN</t>
  </si>
  <si>
    <t>BARAN GÜLTEKİN</t>
  </si>
  <si>
    <t>NECMETTİN ERSÜREKÇİ</t>
  </si>
  <si>
    <t>AYSEL ÇORUH</t>
  </si>
  <si>
    <t>ZEHRA MİNE SEVİM</t>
  </si>
  <si>
    <t>SEVİNÇ ÇETİNTAŞ</t>
  </si>
  <si>
    <t>SEVİL ÖZKAN</t>
  </si>
  <si>
    <t>OYA GÜRSAN</t>
  </si>
  <si>
    <t>NURAN ÖZATALAY</t>
  </si>
  <si>
    <t>OZAN AYDIN</t>
  </si>
  <si>
    <t>METİN SARIOĞLU</t>
  </si>
  <si>
    <t>FARUK ÖZBEK</t>
  </si>
  <si>
    <t>SALİH SEVİNER</t>
  </si>
  <si>
    <t>MUHAMMER ARSLANTÜRK</t>
  </si>
  <si>
    <t>MELEK SALMANER</t>
  </si>
  <si>
    <t>KADİR NURCAN ESMER</t>
  </si>
  <si>
    <t>OSMAN EREZ</t>
  </si>
  <si>
    <t>SAFFET BAYSAL</t>
  </si>
  <si>
    <t>BEYAZÇAM</t>
  </si>
  <si>
    <t>HÜSEYİN İRİ</t>
  </si>
  <si>
    <t>SELMA REİSOĞLU</t>
  </si>
  <si>
    <t>CAN ERDENİR</t>
  </si>
  <si>
    <t>ESİN TOPÇU</t>
  </si>
  <si>
    <t>HASAN-GÖNÜL KARA</t>
  </si>
  <si>
    <t>TÜLİN BAŞARAN</t>
  </si>
  <si>
    <t>BERRİN APİ</t>
  </si>
  <si>
    <t>İLKER-GÜLİZ POYRAZ</t>
  </si>
  <si>
    <t>KEMAL KÖROĞLU</t>
  </si>
  <si>
    <t>T.BURAK ŞENAY</t>
  </si>
  <si>
    <t>ÜMİT AKYÜZ</t>
  </si>
  <si>
    <t>ADNAN BİLİR</t>
  </si>
  <si>
    <t>OĞUZ-BEYZA BAYRAK</t>
  </si>
  <si>
    <t>RIFAT ERTAN ÇELİKKOL</t>
  </si>
  <si>
    <t>YURTSEVER GÜRBÜZ</t>
  </si>
  <si>
    <t>GÜL AKIN</t>
  </si>
  <si>
    <t>KADİR ERSAN</t>
  </si>
  <si>
    <t>SEVGİ BENZEŞ</t>
  </si>
  <si>
    <t>OĞUZ BAYAR</t>
  </si>
  <si>
    <t>HAKAN AYNACI</t>
  </si>
  <si>
    <t>CENK SARITAŞ</t>
  </si>
  <si>
    <t>OĞUZHAN BAHADIR</t>
  </si>
  <si>
    <t>HASAN DÖNMEZ</t>
  </si>
  <si>
    <t>MUTLU ERARSLAN</t>
  </si>
  <si>
    <t>VEYSEL DOLU</t>
  </si>
  <si>
    <t>EBRU KAPLAN</t>
  </si>
  <si>
    <t>NURGÜL HARTMAN</t>
  </si>
  <si>
    <t>ÖZER UÇAR</t>
  </si>
  <si>
    <t>NOYAN DİNÇEL</t>
  </si>
  <si>
    <t>TEVFİK GÜRKAN ÇANAKÇI</t>
  </si>
  <si>
    <t>MEHMET ALKAN</t>
  </si>
  <si>
    <t>CELAL ÖĞÜTOĞULLARI</t>
  </si>
  <si>
    <t>ZEYNEL ŞAHİN</t>
  </si>
  <si>
    <t>ALİ DANACI</t>
  </si>
  <si>
    <t>SEHER GÜLÜM</t>
  </si>
  <si>
    <t>O.ARİF MENLİKLİ</t>
  </si>
  <si>
    <t>ABDULLAH AKSOY</t>
  </si>
  <si>
    <t>MEHMET ALİ DÜZOVA</t>
  </si>
  <si>
    <t>ZEHRA ŞAŞMAZ</t>
  </si>
  <si>
    <t>CİHAN ETİK</t>
  </si>
  <si>
    <t>KLM İNŞAAT</t>
  </si>
  <si>
    <t>ŞEVKET DİNÇ</t>
  </si>
  <si>
    <t>MUSTAFA ÖCAL</t>
  </si>
  <si>
    <t>RECEP CİHAT TÜZÜN</t>
  </si>
  <si>
    <t>HASAN FEHMİ CİVAN</t>
  </si>
  <si>
    <t>HATEM ALDOĞAN</t>
  </si>
  <si>
    <t>ENGİN ÖZLÜ</t>
  </si>
  <si>
    <t>ZAFER KOÇOĞLU</t>
  </si>
  <si>
    <t>MURAT ÖZTÜRK</t>
  </si>
  <si>
    <t>MEHMET GÜLFİDAN</t>
  </si>
  <si>
    <t>AYŞEGÜL ÖZYÜREK</t>
  </si>
  <si>
    <t>CANAN KOÇ BALCI</t>
  </si>
  <si>
    <t>ÖZLEM PITRAK</t>
  </si>
  <si>
    <t>YÜCEL TÜLEN</t>
  </si>
  <si>
    <t>CANDAN YALÇIN TATOĞLU</t>
  </si>
  <si>
    <t>ÖZLEM-TAHİR AKDENİZ</t>
  </si>
  <si>
    <t>DOĞAN GÜNEŞ</t>
  </si>
  <si>
    <t>AYFER GÜREL</t>
  </si>
  <si>
    <t>KAAN YURTTAŞ</t>
  </si>
  <si>
    <t>SERVET AYDEMİR</t>
  </si>
  <si>
    <t>BAŞAK ACAR</t>
  </si>
  <si>
    <t>EŞREF GÜNGÖR</t>
  </si>
  <si>
    <t>HASAN DOĞAN</t>
  </si>
  <si>
    <t>UĞUR CENK ATASOY</t>
  </si>
  <si>
    <t>HALDUN TANRISEVDİR</t>
  </si>
  <si>
    <t>YÜKSEL GÜNAY</t>
  </si>
  <si>
    <t>AYŞE-ORÇUN YILMAZ</t>
  </si>
  <si>
    <t>RASİM YILMAZ</t>
  </si>
  <si>
    <t>GULNARA KARABAEVA</t>
  </si>
  <si>
    <t>HASAN MELİH DOĞDU</t>
  </si>
  <si>
    <t>ALİ ÖGE</t>
  </si>
  <si>
    <t>KÜBRA ÇAVDAROĞLU</t>
  </si>
  <si>
    <t>DUYGU DEMİRKOL</t>
  </si>
  <si>
    <t>TUĞBA ÇEVİK</t>
  </si>
  <si>
    <t>SİBEL ARAS</t>
  </si>
  <si>
    <t>HAKAN ŞAHİN</t>
  </si>
  <si>
    <t>GÜL YÜKSEL</t>
  </si>
  <si>
    <t>ORSA DEMİREL</t>
  </si>
  <si>
    <t>ECE-MEHMET ÇİTİL</t>
  </si>
  <si>
    <t>TEOMAN KARAMANOĞLU</t>
  </si>
  <si>
    <t>KÖKNAR 1</t>
  </si>
  <si>
    <t>GÜL YEŞİM DAĞDELEN</t>
  </si>
  <si>
    <t>LÜTFİYE DAYAN</t>
  </si>
  <si>
    <t>KÖKNAR 2</t>
  </si>
  <si>
    <t>AYŞE GÜLGÜN ÖLMEZ</t>
  </si>
  <si>
    <t>ÜMİT YELDAN</t>
  </si>
  <si>
    <t>ABDURRAHMAN ÖZÜCOŞKUN</t>
  </si>
  <si>
    <t>NESLİHAN AKSOY</t>
  </si>
  <si>
    <t>ZEYNEP-MELİKE ÖZÇİÇEK</t>
  </si>
  <si>
    <t>VOLKAN MEMİŞ</t>
  </si>
  <si>
    <t>CANER ÖNDER</t>
  </si>
  <si>
    <t>ULVİYE ERACAR</t>
  </si>
  <si>
    <t>GONCA OKAY</t>
  </si>
  <si>
    <t>ÜLKÜ GÜVELİ</t>
  </si>
  <si>
    <t>YUSUF ALPAY ÖZGEN</t>
  </si>
  <si>
    <t>BAHATTİN SELVİ</t>
  </si>
  <si>
    <t>SERKAN-TÜRKAN ASLAN</t>
  </si>
  <si>
    <t>GİZEM NİRCAN</t>
  </si>
  <si>
    <t>LEVENT YILMAZ</t>
  </si>
  <si>
    <t>UFUK ÇELİK</t>
  </si>
  <si>
    <t>GÖKHAN TEKELİ</t>
  </si>
  <si>
    <t>TARIK KAYHAN</t>
  </si>
  <si>
    <t>KEREM-BAŞAR SERT</t>
  </si>
  <si>
    <t>FATMA SERT</t>
  </si>
  <si>
    <t>M.CELALETTİN DEMİREL</t>
  </si>
  <si>
    <t>Z.KUTLU KABAŞ</t>
  </si>
  <si>
    <t>MEHMET ALTAN KARAASLAN</t>
  </si>
  <si>
    <t>AHMET NURSİ KARTAL</t>
  </si>
  <si>
    <t>CANSU KAYAY METİN</t>
  </si>
  <si>
    <t>CEMİL KEMAL BERBER</t>
  </si>
  <si>
    <t>İNCİ EROL</t>
  </si>
  <si>
    <t>İSMAİL İLKBAHAR</t>
  </si>
  <si>
    <t>ŞÜKRAN S.KARAAĞAÇ</t>
  </si>
  <si>
    <t>YUSUF TURGAN</t>
  </si>
  <si>
    <t>İLYAS KERİM ERKAN</t>
  </si>
  <si>
    <t>FATMA SERENAY  KESİM</t>
  </si>
  <si>
    <t>HAKAN ÜNSALAN</t>
  </si>
  <si>
    <t>LADİN 1</t>
  </si>
  <si>
    <t>ESER ÖZKOÇAK</t>
  </si>
  <si>
    <t>SİBEL TORUN OĞLU</t>
  </si>
  <si>
    <t>LADİN 2</t>
  </si>
  <si>
    <t>GÜRSEL UZUNOĞLU</t>
  </si>
  <si>
    <t>CAVİDAN DEMİRAY</t>
  </si>
  <si>
    <t>FERDA GÜZELDAĞ</t>
  </si>
  <si>
    <t>ZEYNEP NEYİR YENİGELDİ</t>
  </si>
  <si>
    <t>MUSTAFA BORA ÖZDEMİR</t>
  </si>
  <si>
    <t>MERVE TOK</t>
  </si>
  <si>
    <t>ALPER DOĞRUER</t>
  </si>
  <si>
    <t>İPEK MURSALIOĞLU</t>
  </si>
  <si>
    <t>SELVET BİLGİN</t>
  </si>
  <si>
    <t>ALİ ÇAĞSEL SEV</t>
  </si>
  <si>
    <t>GAMZE-SERKAN KESKİN</t>
  </si>
  <si>
    <t>HATİCE MUTLU</t>
  </si>
  <si>
    <t>SERDAL KARAKAŞ</t>
  </si>
  <si>
    <t>YILMAZ TUTAREL</t>
  </si>
  <si>
    <t>MEHMET ŞEVKET ÖZDEMİR</t>
  </si>
  <si>
    <t>NİLÜFER GÜNEŞ</t>
  </si>
  <si>
    <t>KALENDER ARSLAN</t>
  </si>
  <si>
    <t>HÜLYA ÇELİKBAZI</t>
  </si>
  <si>
    <t>SADIK SONER</t>
  </si>
  <si>
    <t>MELAHAT AKYOL</t>
  </si>
  <si>
    <t>AYSEN YENER</t>
  </si>
  <si>
    <t>NURAN GAMZE ERKILINÇ</t>
  </si>
  <si>
    <t>NESİBE ÜNSALAN</t>
  </si>
  <si>
    <t>BUĞRA AVCI</t>
  </si>
  <si>
    <t>HAFİZE KURKUT</t>
  </si>
  <si>
    <t>KASIM TUTAL</t>
  </si>
  <si>
    <t>NUSRET ŞENYEL</t>
  </si>
  <si>
    <t>SARP ERDOĞMUŞ</t>
  </si>
  <si>
    <t>ÜMİT FEZA ATACIK</t>
  </si>
  <si>
    <t>TANJU TEKGÖZ</t>
  </si>
  <si>
    <t>TEOMAN KOÇAK</t>
  </si>
  <si>
    <t>AYDIN ARIKAN YILMAZ</t>
  </si>
  <si>
    <t>TANKUT CİZMECİ</t>
  </si>
  <si>
    <t>İHSAN ÖZKUREDE</t>
  </si>
  <si>
    <t>SEDİR 1</t>
  </si>
  <si>
    <t>NESLİHAN OLCAN</t>
  </si>
  <si>
    <t>İCLAL GÖNÜL KOÇ</t>
  </si>
  <si>
    <t>SEDİR 2</t>
  </si>
  <si>
    <t>OZAN AKTAŞ</t>
  </si>
  <si>
    <t>H.YÜCEL ÖZEL</t>
  </si>
  <si>
    <t>EMRE SAADET- TUNCEL</t>
  </si>
  <si>
    <t>ÖZGEN ŞAKAR SAATÇİ</t>
  </si>
  <si>
    <t>RECEP KESİKBAŞ</t>
  </si>
  <si>
    <t>BEHÇET HIDIROĞLU</t>
  </si>
  <si>
    <t>CEKİ ERYANİ</t>
  </si>
  <si>
    <t>NURİ - ASAF KERİMOĞLU</t>
  </si>
  <si>
    <t>MUSTAFA SARIOĞLU</t>
  </si>
  <si>
    <t>ÖMER KARA</t>
  </si>
  <si>
    <t>NESRİN BAŞARAN</t>
  </si>
  <si>
    <t>AYSEL CANKO</t>
  </si>
  <si>
    <t>ALEV ZEYTİNOĞLU</t>
  </si>
  <si>
    <t>CEMİLE POYRAZ</t>
  </si>
  <si>
    <t>ARSLAN CERRAHİ</t>
  </si>
  <si>
    <t>NİLAY ÖZTÜRK DEĞER</t>
  </si>
  <si>
    <t>EMİNE ESİN BARUTÇU</t>
  </si>
  <si>
    <t>ERDEM ÇINAR</t>
  </si>
  <si>
    <t>SEVİM DEMİREL</t>
  </si>
  <si>
    <t>GÜNGÖR KAYAALP</t>
  </si>
  <si>
    <t>FUSÜN İSEL</t>
  </si>
  <si>
    <t>SÜLEYMAN Ç.ERTEKİN</t>
  </si>
  <si>
    <t>CEMAL HOŞGÜL</t>
  </si>
  <si>
    <t>AYTEKİN ÇELİK</t>
  </si>
  <si>
    <t>FATİH OĞUZ</t>
  </si>
  <si>
    <t>CÜNEYT GÖKSEN</t>
  </si>
  <si>
    <t>YAVUZ SELİM AYGÜNEY</t>
  </si>
  <si>
    <t>EMİN TÜMER</t>
  </si>
  <si>
    <t>METİN EFENDİ</t>
  </si>
  <si>
    <t>HÜLYA KAYIŞ</t>
  </si>
  <si>
    <t>SİNAN KISAKÜREK</t>
  </si>
  <si>
    <t>ALİ-SEVİNÇ SARACIK</t>
  </si>
  <si>
    <t>EBRU SUNA ERGÜN</t>
  </si>
  <si>
    <t>SARIÇAM</t>
  </si>
  <si>
    <t>PERİHAN TUZCUOĞLU</t>
  </si>
  <si>
    <t>KEMALETTİN EVRİMLER</t>
  </si>
  <si>
    <t>SEBAHAT DEMİR</t>
  </si>
  <si>
    <t>İHSAN RİCALOĞLU</t>
  </si>
  <si>
    <t>MELİH YILMAZ</t>
  </si>
  <si>
    <t>BİLGE KAĞAN KARAGÖZ</t>
  </si>
  <si>
    <t>HALDUN AREN</t>
  </si>
  <si>
    <t>EMİNE NİHAL OLGAÇ</t>
  </si>
  <si>
    <t>FATMA DUYGU YILMAZ</t>
  </si>
  <si>
    <t>REYHAN YILMAZ</t>
  </si>
  <si>
    <t>DAMLA KIRIM</t>
  </si>
  <si>
    <t>BETÜL DEMİRALP</t>
  </si>
  <si>
    <t>FATİH GEMİCİOĞLU</t>
  </si>
  <si>
    <t>ADALET BARUT</t>
  </si>
  <si>
    <t>ZEHRA HATİCE BARS</t>
  </si>
  <si>
    <t>AYPER ÖZEKİCİ</t>
  </si>
  <si>
    <t>AYHAN DEMİREL</t>
  </si>
  <si>
    <t>ALTAN KÜÇÜKLER</t>
  </si>
  <si>
    <t>MENNAN KARACA</t>
  </si>
  <si>
    <t>SAVAŞ KUTDEMİR</t>
  </si>
  <si>
    <t>HÜLYA HASEL</t>
  </si>
  <si>
    <t>BURAK ÜNÜVAR</t>
  </si>
  <si>
    <t>TOLGAHAN MAKİNİST</t>
  </si>
  <si>
    <t>FERHAT NADİR</t>
  </si>
  <si>
    <t>GİZEM KARABAŞ</t>
  </si>
  <si>
    <t>SANEM ACAR</t>
  </si>
  <si>
    <t>HÜLYA ASLANOĞLU</t>
  </si>
  <si>
    <t>KÖKNAR</t>
  </si>
  <si>
    <t>MAVİÇAM BLOK</t>
  </si>
  <si>
    <t>KIZILÇAM BLOK</t>
  </si>
  <si>
    <t>FISTIKÇAM BLOK</t>
  </si>
  <si>
    <t>KARAÇAM BLOK</t>
  </si>
  <si>
    <t>BEYAZÇAM BLOK</t>
  </si>
  <si>
    <t>KÖKNAR BLOK</t>
  </si>
  <si>
    <t>LADİN BLOK</t>
  </si>
  <si>
    <t>SEDİR BLOK</t>
  </si>
  <si>
    <t>SARIÇAM BLOK</t>
  </si>
  <si>
    <t>SİTE KAFESİ</t>
  </si>
  <si>
    <t xml:space="preserve"> Faturalandırma dönemi:    15.10.2012 - 19.12.2012</t>
  </si>
  <si>
    <t xml:space="preserve">Blok Adı </t>
  </si>
  <si>
    <t>Arsa</t>
  </si>
  <si>
    <t>Isı Gideri KW</t>
  </si>
  <si>
    <t xml:space="preserve">Ortak Alan </t>
  </si>
  <si>
    <t xml:space="preserve">Daire Sarf. </t>
  </si>
  <si>
    <t>Payı</t>
  </si>
  <si>
    <t>30% TL</t>
  </si>
  <si>
    <t>70% TL</t>
  </si>
  <si>
    <t>TOPLAM SARFİYAT</t>
  </si>
  <si>
    <t>ORTALAMA SARFİYAT</t>
  </si>
  <si>
    <t>NOT : (2+1) DAİRELER ORTALAMA SARFİYAT</t>
  </si>
  <si>
    <t>NOT : (3+1) DAİRELER ORTALAMA SARFİYAT</t>
  </si>
  <si>
    <t>NOT : (4+1) DAİRELER ORTALAMA SARFİYAT</t>
  </si>
  <si>
    <t xml:space="preserve">T  O  P  L  A  M  </t>
  </si>
  <si>
    <t>NOT : (1+1) DAİRELER ORTALAMA SARFİYAT</t>
  </si>
  <si>
    <t>OKUMA BEDELİ</t>
  </si>
  <si>
    <t xml:space="preserve">Toplam </t>
  </si>
  <si>
    <t xml:space="preserve">Fark </t>
  </si>
  <si>
    <t>DAİRE SAYISI</t>
  </si>
  <si>
    <t xml:space="preserve">     KIZILÇAM BLOK ISI PAY ÖLÇER ÖDEME TABLOSU                                          (20.12.2012 - 22.01.2012 İGDAŞ TOPLAM FATURA TUTARI)  (101.605 TL)</t>
  </si>
  <si>
    <t xml:space="preserve">   FISTIKÇAMÇAM BLOK ISI PAY ÖLÇER ÖDEME TABLOSU                              (20.12.2012 - 22.01.2012 İGDAŞ TOPLAM FATURA TUTARI)  (101.605 TL)</t>
  </si>
  <si>
    <t xml:space="preserve">      KARAÇAM BLOK ISI PAY ÖLÇER ÖDEME TABLOSU                           (20.12.2012 - 22.01.2012 İGDAŞ TOPLAM FATURA TUTARI)  (101.605 TL)</t>
  </si>
  <si>
    <t xml:space="preserve">      BEYAZÇAM BLOK ISI PAY ÖLÇER ÖDEME TABLOSU                             (20.12.2012 - 22.01.2012 İGDAŞ TOPLAM FATURA TUTARI)  (101.605 TL)</t>
  </si>
  <si>
    <t>KÖKNAR BLOK ISI PAY ÖLÇER ÖDEME TABLOSU                                          (20.12.2012 - 22.01.2012 İGDAŞ TOPLAM FATURA TUTARI)  (101.605 TL)</t>
  </si>
  <si>
    <t xml:space="preserve">  LADİN BLOK ISI PAY ÖLÇER ÖDEME TABLOSU                                                (20.12.2012 - 22.01.2012 İGDAŞ TOPLAM FATURA TUTARI)  (101.605 TL)</t>
  </si>
  <si>
    <t xml:space="preserve">    SARIÇAM BLOK ISI PAY ÖLÇER ÖDEME TABLOSU                           (20.12.2012 - 22.01.2012 İGDAŞ TOPLAM FATURA TUTARI)  (101.605 TL)</t>
  </si>
  <si>
    <r>
      <t xml:space="preserve">        </t>
    </r>
    <r>
      <rPr>
        <b/>
        <sz val="12"/>
        <rFont val="Arial Tur"/>
        <family val="0"/>
      </rPr>
      <t>MAVİÇAM BLOK ISI PAY ÖLÇER ÖDEME TABLOSU                                (20.12.2012 - 22.01.2012 İGDAŞ TOPLAM FATURA TUTARI)  (101.605 TL)</t>
    </r>
  </si>
  <si>
    <t>T O P L A M</t>
  </si>
  <si>
    <t xml:space="preserve">GENEL TOPLAM </t>
  </si>
  <si>
    <t xml:space="preserve">DAİRE          SAYISI </t>
  </si>
  <si>
    <t>NOT : (2+1) DAİRELER</t>
  </si>
  <si>
    <t xml:space="preserve">NOT : (3+1) DAİRELER </t>
  </si>
  <si>
    <t>NOT : (4+1) DAİRELER</t>
  </si>
  <si>
    <t xml:space="preserve">NOT : (2+1) DAİRELER </t>
  </si>
  <si>
    <t xml:space="preserve">NOT : (1+1) DAİRELER </t>
  </si>
  <si>
    <t>Toplam              TL</t>
  </si>
  <si>
    <t xml:space="preserve"> D.              NO</t>
  </si>
  <si>
    <t xml:space="preserve">Okuma                   Bedeli </t>
  </si>
  <si>
    <t>Isı      Gideri     KW</t>
  </si>
  <si>
    <t xml:space="preserve"> SEDİR BLOK ISI PAY ÖLÇER ÖDEME TABLOSU                                         (20.12.2012 - 22.01.2012 İGDAŞ TOPLAM FATURA TUTARI)  (101.605 TL)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</si>
</sst>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%0"/>
  </numFmts>
  <fonts count="51">
    <font>
      <sz val="10"/>
      <color indexed="8"/>
      <name val="ARIAL"/>
      <family val="0"/>
    </font>
    <font>
      <sz val="10"/>
      <color indexed="9"/>
      <name val="ARIAL"/>
      <family val="0"/>
    </font>
    <font>
      <b/>
      <sz val="10"/>
      <color indexed="8"/>
      <name val="Arial"/>
      <family val="2"/>
    </font>
    <font>
      <b/>
      <sz val="16"/>
      <color indexed="8"/>
      <name val="Arial"/>
      <family val="2"/>
    </font>
    <font>
      <b/>
      <sz val="14"/>
      <name val="Arial Tur"/>
      <family val="0"/>
    </font>
    <font>
      <b/>
      <sz val="10"/>
      <name val="Arial Tur"/>
      <family val="0"/>
    </font>
    <font>
      <b/>
      <sz val="12"/>
      <name val="Arial Tur"/>
      <family val="0"/>
    </font>
    <font>
      <b/>
      <sz val="11"/>
      <name val="Arial Tur"/>
      <family val="0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b/>
      <sz val="10"/>
      <color indexed="8"/>
      <name val="ARIAL"/>
      <family val="0"/>
    </font>
    <font>
      <b/>
      <sz val="13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sz val="11"/>
      <color indexed="51"/>
      <name val="Calibri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b/>
      <sz val="11"/>
      <color indexed="62"/>
      <name val="Calibri"/>
      <family val="2"/>
    </font>
    <font>
      <sz val="11"/>
      <color indexed="61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3"/>
      <color indexed="9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3"/>
      <color theme="0"/>
      <name val="Arial Tur"/>
      <family val="0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9F7A9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0" borderId="5" applyNumberFormat="0" applyAlignment="0" applyProtection="0"/>
    <xf numFmtId="0" fontId="42" fillId="21" borderId="6" applyNumberFormat="0" applyAlignment="0" applyProtection="0"/>
    <xf numFmtId="0" fontId="43" fillId="20" borderId="6" applyNumberFormat="0" applyAlignment="0" applyProtection="0"/>
    <xf numFmtId="0" fontId="44" fillId="22" borderId="7" applyNumberFormat="0" applyAlignment="0" applyProtection="0"/>
    <xf numFmtId="0" fontId="45" fillId="23" borderId="0" applyNumberFormat="0" applyBorder="0" applyAlignment="0" applyProtection="0"/>
    <xf numFmtId="0" fontId="46" fillId="24" borderId="0" applyNumberFormat="0" applyBorder="0" applyAlignment="0" applyProtection="0"/>
    <xf numFmtId="0" fontId="0" fillId="25" borderId="8" applyNumberFormat="0" applyFont="0" applyAlignment="0" applyProtection="0"/>
    <xf numFmtId="0" fontId="47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10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4" fontId="0" fillId="0" borderId="0" xfId="0" applyNumberFormat="1" applyFont="1" applyAlignment="1">
      <alignment horizontal="right" vertical="top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top" wrapText="1" readingOrder="1"/>
    </xf>
    <xf numFmtId="0" fontId="2" fillId="0" borderId="10" xfId="0" applyFont="1" applyBorder="1" applyAlignment="1">
      <alignment horizontal="center" vertical="center" wrapText="1" readingOrder="1"/>
    </xf>
    <xf numFmtId="0" fontId="0" fillId="0" borderId="10" xfId="0" applyFont="1" applyBorder="1" applyAlignment="1">
      <alignment horizontal="left" vertical="top"/>
    </xf>
    <xf numFmtId="4" fontId="0" fillId="0" borderId="10" xfId="0" applyNumberFormat="1" applyFont="1" applyBorder="1" applyAlignment="1">
      <alignment horizontal="right" vertical="top"/>
    </xf>
    <xf numFmtId="0" fontId="6" fillId="33" borderId="11" xfId="0" applyFont="1" applyFill="1" applyBorder="1" applyAlignment="1">
      <alignment horizontal="center" vertical="center" wrapText="1"/>
    </xf>
    <xf numFmtId="9" fontId="7" fillId="34" borderId="12" xfId="0" applyNumberFormat="1" applyFont="1" applyFill="1" applyBorder="1" applyAlignment="1">
      <alignment horizontal="center" vertical="center"/>
    </xf>
    <xf numFmtId="0" fontId="7" fillId="35" borderId="12" xfId="0" applyFont="1" applyFill="1" applyBorder="1" applyAlignment="1">
      <alignment horizontal="center" vertical="center"/>
    </xf>
    <xf numFmtId="0" fontId="0" fillId="36" borderId="0" xfId="0" applyFont="1" applyFill="1" applyAlignment="1">
      <alignment/>
    </xf>
    <xf numFmtId="0" fontId="6" fillId="33" borderId="13" xfId="0" applyFont="1" applyFill="1" applyBorder="1" applyAlignment="1">
      <alignment horizontal="center" vertical="center" wrapText="1"/>
    </xf>
    <xf numFmtId="164" fontId="7" fillId="34" borderId="12" xfId="0" applyNumberFormat="1" applyFont="1" applyFill="1" applyBorder="1" applyAlignment="1">
      <alignment horizontal="center" vertical="center"/>
    </xf>
    <xf numFmtId="164" fontId="7" fillId="35" borderId="12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top"/>
    </xf>
    <xf numFmtId="3" fontId="9" fillId="0" borderId="14" xfId="0" applyNumberFormat="1" applyFont="1" applyBorder="1" applyAlignment="1">
      <alignment horizontal="center" vertical="top"/>
    </xf>
    <xf numFmtId="3" fontId="9" fillId="0" borderId="15" xfId="0" applyNumberFormat="1" applyFont="1" applyBorder="1" applyAlignment="1">
      <alignment horizontal="center" vertical="top"/>
    </xf>
    <xf numFmtId="4" fontId="6" fillId="36" borderId="10" xfId="0" applyNumberFormat="1" applyFont="1" applyFill="1" applyBorder="1" applyAlignment="1">
      <alignment horizontal="right" vertical="center" wrapText="1"/>
    </xf>
    <xf numFmtId="3" fontId="9" fillId="0" borderId="10" xfId="0" applyNumberFormat="1" applyFont="1" applyBorder="1" applyAlignment="1">
      <alignment horizontal="center" vertical="top"/>
    </xf>
    <xf numFmtId="4" fontId="2" fillId="0" borderId="10" xfId="0" applyNumberFormat="1" applyFont="1" applyBorder="1" applyAlignment="1">
      <alignment horizontal="right" vertical="top"/>
    </xf>
    <xf numFmtId="0" fontId="9" fillId="36" borderId="0" xfId="0" applyFont="1" applyFill="1" applyBorder="1" applyAlignment="1">
      <alignment horizontal="right" vertical="top"/>
    </xf>
    <xf numFmtId="3" fontId="9" fillId="36" borderId="0" xfId="0" applyNumberFormat="1" applyFont="1" applyFill="1" applyBorder="1" applyAlignment="1">
      <alignment horizontal="center" vertical="top"/>
    </xf>
    <xf numFmtId="3" fontId="9" fillId="36" borderId="0" xfId="0" applyNumberFormat="1" applyFont="1" applyFill="1" applyBorder="1" applyAlignment="1">
      <alignment horizontal="right" vertical="top"/>
    </xf>
    <xf numFmtId="4" fontId="9" fillId="36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 applyAlignment="1">
      <alignment horizontal="right" vertical="top"/>
    </xf>
    <xf numFmtId="0" fontId="9" fillId="0" borderId="0" xfId="0" applyFont="1" applyBorder="1" applyAlignment="1">
      <alignment horizontal="right" vertical="top"/>
    </xf>
    <xf numFmtId="3" fontId="9" fillId="0" borderId="0" xfId="0" applyNumberFormat="1" applyFont="1" applyBorder="1" applyAlignment="1">
      <alignment horizontal="center" vertical="top"/>
    </xf>
    <xf numFmtId="3" fontId="9" fillId="0" borderId="0" xfId="0" applyNumberFormat="1" applyFont="1" applyBorder="1" applyAlignment="1">
      <alignment horizontal="right" vertical="top"/>
    </xf>
    <xf numFmtId="4" fontId="9" fillId="0" borderId="0" xfId="0" applyNumberFormat="1" applyFont="1" applyBorder="1" applyAlignment="1">
      <alignment horizontal="right" vertical="top"/>
    </xf>
    <xf numFmtId="3" fontId="9" fillId="0" borderId="16" xfId="0" applyNumberFormat="1" applyFont="1" applyBorder="1" applyAlignment="1">
      <alignment horizontal="center" vertical="top"/>
    </xf>
    <xf numFmtId="4" fontId="6" fillId="36" borderId="17" xfId="0" applyNumberFormat="1" applyFont="1" applyFill="1" applyBorder="1" applyAlignment="1">
      <alignment horizontal="right" vertical="center" wrapText="1"/>
    </xf>
    <xf numFmtId="4" fontId="9" fillId="33" borderId="18" xfId="0" applyNumberFormat="1" applyFont="1" applyFill="1" applyBorder="1" applyAlignment="1">
      <alignment horizontal="right" vertical="top"/>
    </xf>
    <xf numFmtId="4" fontId="2" fillId="0" borderId="10" xfId="0" applyNumberFormat="1" applyFont="1" applyBorder="1" applyAlignment="1">
      <alignment horizontal="right"/>
    </xf>
    <xf numFmtId="4" fontId="13" fillId="0" borderId="10" xfId="0" applyNumberFormat="1" applyFont="1" applyBorder="1" applyAlignment="1">
      <alignment horizontal="right" vertical="top"/>
    </xf>
    <xf numFmtId="0" fontId="0" fillId="0" borderId="0" xfId="0" applyAlignment="1">
      <alignment horizontal="center" vertical="top"/>
    </xf>
    <xf numFmtId="4" fontId="13" fillId="0" borderId="10" xfId="0" applyNumberFormat="1" applyFont="1" applyBorder="1" applyAlignment="1">
      <alignment vertical="top"/>
    </xf>
    <xf numFmtId="0" fontId="0" fillId="0" borderId="0" xfId="0" applyAlignment="1">
      <alignment/>
    </xf>
    <xf numFmtId="0" fontId="6" fillId="36" borderId="11" xfId="0" applyFont="1" applyFill="1" applyBorder="1" applyAlignment="1">
      <alignment horizontal="center" vertical="center" wrapText="1"/>
    </xf>
    <xf numFmtId="9" fontId="7" fillId="36" borderId="12" xfId="0" applyNumberFormat="1" applyFont="1" applyFill="1" applyBorder="1" applyAlignment="1">
      <alignment horizontal="center" vertical="center"/>
    </xf>
    <xf numFmtId="0" fontId="7" fillId="36" borderId="12" xfId="0" applyFont="1" applyFill="1" applyBorder="1" applyAlignment="1">
      <alignment horizontal="center" vertical="center"/>
    </xf>
    <xf numFmtId="0" fontId="6" fillId="36" borderId="13" xfId="0" applyFont="1" applyFill="1" applyBorder="1" applyAlignment="1">
      <alignment horizontal="center" vertical="center" wrapText="1"/>
    </xf>
    <xf numFmtId="164" fontId="7" fillId="36" borderId="12" xfId="0" applyNumberFormat="1" applyFont="1" applyFill="1" applyBorder="1" applyAlignment="1">
      <alignment horizontal="center" vertical="center"/>
    </xf>
    <xf numFmtId="1" fontId="0" fillId="0" borderId="12" xfId="0" applyNumberFormat="1" applyBorder="1" applyAlignment="1">
      <alignment horizontal="center"/>
    </xf>
    <xf numFmtId="4" fontId="0" fillId="0" borderId="12" xfId="0" applyNumberFormat="1" applyBorder="1" applyAlignment="1">
      <alignment/>
    </xf>
    <xf numFmtId="0" fontId="0" fillId="0" borderId="0" xfId="0" applyAlignment="1">
      <alignment horizontal="center" vertical="center"/>
    </xf>
    <xf numFmtId="3" fontId="9" fillId="0" borderId="19" xfId="0" applyNumberFormat="1" applyFont="1" applyBorder="1" applyAlignment="1">
      <alignment horizontal="center" vertical="top"/>
    </xf>
    <xf numFmtId="0" fontId="9" fillId="0" borderId="20" xfId="0" applyFont="1" applyBorder="1" applyAlignment="1">
      <alignment horizontal="center" vertical="top"/>
    </xf>
    <xf numFmtId="4" fontId="6" fillId="36" borderId="21" xfId="0" applyNumberFormat="1" applyFont="1" applyFill="1" applyBorder="1" applyAlignment="1">
      <alignment horizontal="right" vertical="center" wrapText="1"/>
    </xf>
    <xf numFmtId="0" fontId="9" fillId="0" borderId="22" xfId="0" applyFont="1" applyBorder="1" applyAlignment="1">
      <alignment horizontal="center" vertical="top"/>
    </xf>
    <xf numFmtId="4" fontId="6" fillId="36" borderId="23" xfId="0" applyNumberFormat="1" applyFont="1" applyFill="1" applyBorder="1" applyAlignment="1">
      <alignment horizontal="right" vertical="center" wrapText="1"/>
    </xf>
    <xf numFmtId="0" fontId="9" fillId="0" borderId="24" xfId="0" applyFont="1" applyBorder="1" applyAlignment="1">
      <alignment horizontal="center" vertical="top"/>
    </xf>
    <xf numFmtId="3" fontId="9" fillId="0" borderId="25" xfId="0" applyNumberFormat="1" applyFont="1" applyBorder="1" applyAlignment="1">
      <alignment horizontal="center" vertical="top"/>
    </xf>
    <xf numFmtId="4" fontId="6" fillId="36" borderId="26" xfId="0" applyNumberFormat="1" applyFont="1" applyFill="1" applyBorder="1" applyAlignment="1">
      <alignment horizontal="right" vertical="center" wrapText="1"/>
    </xf>
    <xf numFmtId="3" fontId="9" fillId="33" borderId="27" xfId="0" applyNumberFormat="1" applyFont="1" applyFill="1" applyBorder="1" applyAlignment="1">
      <alignment horizontal="right" vertical="top"/>
    </xf>
    <xf numFmtId="3" fontId="11" fillId="33" borderId="27" xfId="0" applyNumberFormat="1" applyFont="1" applyFill="1" applyBorder="1" applyAlignment="1">
      <alignment horizontal="center" vertical="top"/>
    </xf>
    <xf numFmtId="4" fontId="11" fillId="33" borderId="18" xfId="0" applyNumberFormat="1" applyFont="1" applyFill="1" applyBorder="1" applyAlignment="1">
      <alignment horizontal="right" vertical="top"/>
    </xf>
    <xf numFmtId="3" fontId="10" fillId="33" borderId="27" xfId="0" applyNumberFormat="1" applyFont="1" applyFill="1" applyBorder="1" applyAlignment="1">
      <alignment horizontal="right" vertical="top"/>
    </xf>
    <xf numFmtId="3" fontId="9" fillId="33" borderId="28" xfId="0" applyNumberFormat="1" applyFont="1" applyFill="1" applyBorder="1" applyAlignment="1">
      <alignment horizontal="center" vertical="top"/>
    </xf>
    <xf numFmtId="4" fontId="9" fillId="33" borderId="21" xfId="0" applyNumberFormat="1" applyFont="1" applyFill="1" applyBorder="1" applyAlignment="1">
      <alignment horizontal="right" vertical="top"/>
    </xf>
    <xf numFmtId="4" fontId="10" fillId="36" borderId="0" xfId="0" applyNumberFormat="1" applyFont="1" applyFill="1" applyBorder="1" applyAlignment="1">
      <alignment horizontal="center" vertical="center" wrapText="1"/>
    </xf>
    <xf numFmtId="4" fontId="11" fillId="0" borderId="29" xfId="0" applyNumberFormat="1" applyFont="1" applyBorder="1" applyAlignment="1">
      <alignment horizontal="center" vertical="top"/>
    </xf>
    <xf numFmtId="0" fontId="11" fillId="0" borderId="29" xfId="0" applyFont="1" applyBorder="1" applyAlignment="1">
      <alignment horizontal="center" vertical="top"/>
    </xf>
    <xf numFmtId="4" fontId="11" fillId="0" borderId="30" xfId="0" applyNumberFormat="1" applyFont="1" applyBorder="1" applyAlignment="1">
      <alignment horizontal="center" vertical="top"/>
    </xf>
    <xf numFmtId="0" fontId="11" fillId="0" borderId="30" xfId="0" applyFont="1" applyBorder="1" applyAlignment="1">
      <alignment horizontal="center" vertical="top"/>
    </xf>
    <xf numFmtId="4" fontId="11" fillId="0" borderId="12" xfId="0" applyNumberFormat="1" applyFont="1" applyBorder="1" applyAlignment="1">
      <alignment horizontal="center" vertical="top"/>
    </xf>
    <xf numFmtId="0" fontId="0" fillId="0" borderId="31" xfId="0" applyBorder="1" applyAlignment="1">
      <alignment vertical="top"/>
    </xf>
    <xf numFmtId="0" fontId="0" fillId="0" borderId="0" xfId="0" applyBorder="1" applyAlignment="1">
      <alignment vertical="top"/>
    </xf>
    <xf numFmtId="4" fontId="8" fillId="0" borderId="0" xfId="0" applyNumberFormat="1" applyFont="1" applyFill="1" applyBorder="1" applyAlignment="1">
      <alignment horizontal="right" vertical="top"/>
    </xf>
    <xf numFmtId="4" fontId="11" fillId="0" borderId="32" xfId="0" applyNumberFormat="1" applyFont="1" applyBorder="1" applyAlignment="1">
      <alignment horizontal="center" vertical="top"/>
    </xf>
    <xf numFmtId="0" fontId="11" fillId="0" borderId="32" xfId="0" applyFont="1" applyBorder="1" applyAlignment="1">
      <alignment horizontal="center" vertical="top"/>
    </xf>
    <xf numFmtId="4" fontId="11" fillId="0" borderId="33" xfId="0" applyNumberFormat="1" applyFont="1" applyBorder="1" applyAlignment="1">
      <alignment horizontal="center" vertical="top"/>
    </xf>
    <xf numFmtId="0" fontId="11" fillId="0" borderId="33" xfId="0" applyFont="1" applyBorder="1" applyAlignment="1">
      <alignment horizontal="center" vertical="top"/>
    </xf>
    <xf numFmtId="4" fontId="11" fillId="0" borderId="13" xfId="0" applyNumberFormat="1" applyFont="1" applyBorder="1" applyAlignment="1">
      <alignment horizontal="center" vertical="top"/>
    </xf>
    <xf numFmtId="4" fontId="11" fillId="0" borderId="34" xfId="0" applyNumberFormat="1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4" fontId="11" fillId="0" borderId="36" xfId="0" applyNumberFormat="1" applyFont="1" applyBorder="1" applyAlignment="1">
      <alignment horizontal="center" vertical="center"/>
    </xf>
    <xf numFmtId="4" fontId="11" fillId="0" borderId="37" xfId="0" applyNumberFormat="1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4" fontId="11" fillId="0" borderId="38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4" fontId="11" fillId="0" borderId="39" xfId="0" applyNumberFormat="1" applyFont="1" applyBorder="1" applyAlignment="1">
      <alignment horizontal="center" vertical="center"/>
    </xf>
    <xf numFmtId="4" fontId="11" fillId="0" borderId="12" xfId="0" applyNumberFormat="1" applyFont="1" applyBorder="1" applyAlignment="1">
      <alignment horizontal="center" vertical="center"/>
    </xf>
    <xf numFmtId="3" fontId="9" fillId="0" borderId="27" xfId="0" applyNumberFormat="1" applyFont="1" applyBorder="1" applyAlignment="1">
      <alignment horizontal="center" vertical="top"/>
    </xf>
    <xf numFmtId="4" fontId="9" fillId="0" borderId="18" xfId="0" applyNumberFormat="1" applyFont="1" applyBorder="1" applyAlignment="1">
      <alignment horizontal="right" vertical="top"/>
    </xf>
    <xf numFmtId="3" fontId="11" fillId="0" borderId="27" xfId="0" applyNumberFormat="1" applyFont="1" applyBorder="1" applyAlignment="1">
      <alignment horizontal="center" vertical="top"/>
    </xf>
    <xf numFmtId="0" fontId="9" fillId="36" borderId="0" xfId="0" applyFont="1" applyFill="1" applyBorder="1" applyAlignment="1">
      <alignment horizontal="center" vertical="top"/>
    </xf>
    <xf numFmtId="3" fontId="10" fillId="36" borderId="40" xfId="0" applyNumberFormat="1" applyFont="1" applyFill="1" applyBorder="1" applyAlignment="1">
      <alignment horizontal="right" vertical="top"/>
    </xf>
    <xf numFmtId="4" fontId="9" fillId="36" borderId="40" xfId="0" applyNumberFormat="1" applyFont="1" applyFill="1" applyBorder="1" applyAlignment="1">
      <alignment horizontal="right" vertical="top"/>
    </xf>
    <xf numFmtId="3" fontId="10" fillId="36" borderId="0" xfId="0" applyNumberFormat="1" applyFont="1" applyFill="1" applyBorder="1" applyAlignment="1">
      <alignment horizontal="right" vertical="top"/>
    </xf>
    <xf numFmtId="0" fontId="0" fillId="0" borderId="41" xfId="0" applyBorder="1" applyAlignment="1">
      <alignment vertical="top"/>
    </xf>
    <xf numFmtId="4" fontId="11" fillId="0" borderId="35" xfId="0" applyNumberFormat="1" applyFont="1" applyBorder="1" applyAlignment="1">
      <alignment horizontal="center" vertical="top"/>
    </xf>
    <xf numFmtId="0" fontId="0" fillId="0" borderId="0" xfId="0" applyFont="1" applyBorder="1" applyAlignment="1">
      <alignment horizontal="left" vertical="top"/>
    </xf>
    <xf numFmtId="4" fontId="0" fillId="0" borderId="0" xfId="0" applyNumberFormat="1" applyFont="1" applyBorder="1" applyAlignment="1">
      <alignment horizontal="right" vertical="top"/>
    </xf>
    <xf numFmtId="4" fontId="0" fillId="0" borderId="0" xfId="0" applyNumberFormat="1" applyAlignment="1">
      <alignment vertical="top"/>
    </xf>
    <xf numFmtId="0" fontId="13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4" fontId="13" fillId="0" borderId="12" xfId="0" applyNumberFormat="1" applyFont="1" applyBorder="1" applyAlignment="1">
      <alignment horizontal="center" vertical="center"/>
    </xf>
    <xf numFmtId="4" fontId="13" fillId="0" borderId="10" xfId="0" applyNumberFormat="1" applyFont="1" applyBorder="1" applyAlignment="1">
      <alignment horizontal="center" vertical="center"/>
    </xf>
    <xf numFmtId="4" fontId="9" fillId="0" borderId="10" xfId="0" applyNumberFormat="1" applyFont="1" applyBorder="1" applyAlignment="1">
      <alignment horizontal="center" vertical="top"/>
    </xf>
    <xf numFmtId="4" fontId="9" fillId="0" borderId="19" xfId="0" applyNumberFormat="1" applyFont="1" applyBorder="1" applyAlignment="1">
      <alignment horizontal="center" vertical="top"/>
    </xf>
    <xf numFmtId="4" fontId="9" fillId="0" borderId="42" xfId="0" applyNumberFormat="1" applyFont="1" applyBorder="1" applyAlignment="1">
      <alignment horizontal="center" vertical="top"/>
    </xf>
    <xf numFmtId="4" fontId="6" fillId="37" borderId="14" xfId="0" applyNumberFormat="1" applyFont="1" applyFill="1" applyBorder="1" applyAlignment="1">
      <alignment horizontal="center" vertical="center"/>
    </xf>
    <xf numFmtId="4" fontId="6" fillId="37" borderId="10" xfId="0" applyNumberFormat="1" applyFont="1" applyFill="1" applyBorder="1" applyAlignment="1">
      <alignment horizontal="center" vertical="center"/>
    </xf>
    <xf numFmtId="4" fontId="6" fillId="37" borderId="19" xfId="0" applyNumberFormat="1" applyFont="1" applyFill="1" applyBorder="1" applyAlignment="1">
      <alignment horizontal="center" vertical="center"/>
    </xf>
    <xf numFmtId="4" fontId="6" fillId="38" borderId="14" xfId="0" applyNumberFormat="1" applyFont="1" applyFill="1" applyBorder="1" applyAlignment="1">
      <alignment horizontal="center" vertical="center"/>
    </xf>
    <xf numFmtId="4" fontId="6" fillId="38" borderId="10" xfId="0" applyNumberFormat="1" applyFont="1" applyFill="1" applyBorder="1" applyAlignment="1">
      <alignment horizontal="center" vertical="center"/>
    </xf>
    <xf numFmtId="4" fontId="6" fillId="38" borderId="19" xfId="0" applyNumberFormat="1" applyFont="1" applyFill="1" applyBorder="1" applyAlignment="1">
      <alignment horizontal="center" vertical="center"/>
    </xf>
    <xf numFmtId="4" fontId="6" fillId="36" borderId="21" xfId="0" applyNumberFormat="1" applyFont="1" applyFill="1" applyBorder="1" applyAlignment="1">
      <alignment horizontal="center" vertical="center" wrapText="1"/>
    </xf>
    <xf numFmtId="4" fontId="6" fillId="36" borderId="23" xfId="0" applyNumberFormat="1" applyFont="1" applyFill="1" applyBorder="1" applyAlignment="1">
      <alignment horizontal="center" vertical="center" wrapText="1"/>
    </xf>
    <xf numFmtId="4" fontId="6" fillId="36" borderId="26" xfId="0" applyNumberFormat="1" applyFont="1" applyFill="1" applyBorder="1" applyAlignment="1">
      <alignment horizontal="center" vertical="center" wrapText="1"/>
    </xf>
    <xf numFmtId="4" fontId="11" fillId="0" borderId="42" xfId="0" applyNumberFormat="1" applyFont="1" applyBorder="1" applyAlignment="1">
      <alignment horizontal="center" vertical="top"/>
    </xf>
    <xf numFmtId="4" fontId="11" fillId="0" borderId="18" xfId="0" applyNumberFormat="1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4" fontId="9" fillId="0" borderId="18" xfId="0" applyNumberFormat="1" applyFont="1" applyBorder="1" applyAlignment="1">
      <alignment horizontal="center" vertical="top"/>
    </xf>
    <xf numFmtId="4" fontId="9" fillId="33" borderId="42" xfId="0" applyNumberFormat="1" applyFont="1" applyFill="1" applyBorder="1" applyAlignment="1">
      <alignment horizontal="center" vertical="top"/>
    </xf>
    <xf numFmtId="4" fontId="9" fillId="36" borderId="0" xfId="0" applyNumberFormat="1" applyFont="1" applyFill="1" applyBorder="1" applyAlignment="1">
      <alignment horizontal="center" vertical="top"/>
    </xf>
    <xf numFmtId="4" fontId="9" fillId="33" borderId="14" xfId="0" applyNumberFormat="1" applyFont="1" applyFill="1" applyBorder="1" applyAlignment="1">
      <alignment horizontal="center" vertical="top"/>
    </xf>
    <xf numFmtId="4" fontId="11" fillId="33" borderId="42" xfId="0" applyNumberFormat="1" applyFont="1" applyFill="1" applyBorder="1" applyAlignment="1">
      <alignment horizontal="center" vertical="top"/>
    </xf>
    <xf numFmtId="4" fontId="6" fillId="38" borderId="17" xfId="0" applyNumberFormat="1" applyFont="1" applyFill="1" applyBorder="1" applyAlignment="1">
      <alignment horizontal="center" vertical="center"/>
    </xf>
    <xf numFmtId="4" fontId="6" fillId="37" borderId="17" xfId="0" applyNumberFormat="1" applyFont="1" applyFill="1" applyBorder="1" applyAlignment="1">
      <alignment horizontal="center" vertical="center"/>
    </xf>
    <xf numFmtId="4" fontId="9" fillId="0" borderId="17" xfId="0" applyNumberFormat="1" applyFont="1" applyBorder="1" applyAlignment="1">
      <alignment horizontal="center" vertical="top"/>
    </xf>
    <xf numFmtId="4" fontId="9" fillId="36" borderId="40" xfId="0" applyNumberFormat="1" applyFont="1" applyFill="1" applyBorder="1" applyAlignment="1">
      <alignment horizontal="center" vertical="top"/>
    </xf>
    <xf numFmtId="4" fontId="9" fillId="0" borderId="14" xfId="0" applyNumberFormat="1" applyFont="1" applyBorder="1" applyAlignment="1">
      <alignment horizontal="center" vertical="top"/>
    </xf>
    <xf numFmtId="4" fontId="9" fillId="0" borderId="0" xfId="0" applyNumberFormat="1" applyFont="1" applyBorder="1" applyAlignment="1">
      <alignment horizontal="center" vertical="top"/>
    </xf>
    <xf numFmtId="0" fontId="3" fillId="0" borderId="0" xfId="0" applyFont="1" applyAlignment="1">
      <alignment horizontal="center" vertical="top" wrapText="1" readingOrder="1"/>
    </xf>
    <xf numFmtId="4" fontId="10" fillId="36" borderId="11" xfId="0" applyNumberFormat="1" applyFont="1" applyFill="1" applyBorder="1" applyAlignment="1">
      <alignment horizontal="center" vertical="center" wrapText="1"/>
    </xf>
    <xf numFmtId="4" fontId="10" fillId="36" borderId="13" xfId="0" applyNumberFormat="1" applyFont="1" applyFill="1" applyBorder="1" applyAlignment="1">
      <alignment horizontal="center" vertical="center" wrapText="1"/>
    </xf>
    <xf numFmtId="4" fontId="10" fillId="36" borderId="11" xfId="0" applyNumberFormat="1" applyFont="1" applyFill="1" applyBorder="1" applyAlignment="1">
      <alignment horizontal="center" vertical="top" wrapText="1"/>
    </xf>
    <xf numFmtId="4" fontId="10" fillId="36" borderId="13" xfId="0" applyNumberFormat="1" applyFont="1" applyFill="1" applyBorder="1" applyAlignment="1">
      <alignment horizontal="center" vertical="top" wrapText="1"/>
    </xf>
    <xf numFmtId="0" fontId="11" fillId="0" borderId="43" xfId="0" applyFont="1" applyBorder="1" applyAlignment="1">
      <alignment horizontal="left" vertical="top"/>
    </xf>
    <xf numFmtId="0" fontId="11" fillId="0" borderId="44" xfId="0" applyFont="1" applyBorder="1" applyAlignment="1">
      <alignment horizontal="left" vertical="top"/>
    </xf>
    <xf numFmtId="0" fontId="11" fillId="0" borderId="37" xfId="0" applyFont="1" applyBorder="1" applyAlignment="1">
      <alignment horizontal="left" vertical="top"/>
    </xf>
    <xf numFmtId="0" fontId="11" fillId="0" borderId="45" xfId="0" applyFont="1" applyBorder="1" applyAlignment="1">
      <alignment horizontal="left" vertical="top"/>
    </xf>
    <xf numFmtId="0" fontId="4" fillId="27" borderId="46" xfId="0" applyFont="1" applyFill="1" applyBorder="1" applyAlignment="1">
      <alignment horizontal="center" vertical="center" wrapText="1"/>
    </xf>
    <xf numFmtId="0" fontId="4" fillId="27" borderId="40" xfId="0" applyFont="1" applyFill="1" applyBorder="1" applyAlignment="1">
      <alignment horizontal="center" vertical="center" wrapText="1"/>
    </xf>
    <xf numFmtId="0" fontId="4" fillId="27" borderId="47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3" fontId="6" fillId="33" borderId="11" xfId="0" applyNumberFormat="1" applyFont="1" applyFill="1" applyBorder="1" applyAlignment="1">
      <alignment horizontal="center" vertical="center" wrapText="1"/>
    </xf>
    <xf numFmtId="3" fontId="6" fillId="33" borderId="13" xfId="0" applyNumberFormat="1" applyFont="1" applyFill="1" applyBorder="1" applyAlignment="1">
      <alignment horizontal="center" vertical="center" wrapText="1"/>
    </xf>
    <xf numFmtId="0" fontId="7" fillId="35" borderId="11" xfId="0" applyFont="1" applyFill="1" applyBorder="1" applyAlignment="1">
      <alignment horizontal="center" vertical="center" wrapText="1"/>
    </xf>
    <xf numFmtId="0" fontId="7" fillId="35" borderId="13" xfId="0" applyFont="1" applyFill="1" applyBorder="1" applyAlignment="1">
      <alignment horizontal="center" vertical="center" wrapText="1"/>
    </xf>
    <xf numFmtId="0" fontId="11" fillId="0" borderId="48" xfId="0" applyFont="1" applyBorder="1" applyAlignment="1">
      <alignment horizontal="left" vertical="top"/>
    </xf>
    <xf numFmtId="0" fontId="11" fillId="0" borderId="49" xfId="0" applyFont="1" applyBorder="1" applyAlignment="1">
      <alignment horizontal="left" vertical="top"/>
    </xf>
    <xf numFmtId="0" fontId="13" fillId="0" borderId="0" xfId="0" applyFont="1" applyAlignment="1">
      <alignment horizontal="right" vertical="top"/>
    </xf>
    <xf numFmtId="4" fontId="10" fillId="36" borderId="32" xfId="0" applyNumberFormat="1" applyFont="1" applyFill="1" applyBorder="1" applyAlignment="1">
      <alignment horizontal="center" vertical="center" wrapText="1"/>
    </xf>
    <xf numFmtId="4" fontId="10" fillId="36" borderId="33" xfId="0" applyNumberFormat="1" applyFont="1" applyFill="1" applyBorder="1" applyAlignment="1">
      <alignment horizontal="center" vertical="center" wrapText="1"/>
    </xf>
    <xf numFmtId="4" fontId="10" fillId="36" borderId="32" xfId="0" applyNumberFormat="1" applyFont="1" applyFill="1" applyBorder="1" applyAlignment="1">
      <alignment horizontal="center" vertical="top" wrapText="1"/>
    </xf>
    <xf numFmtId="4" fontId="10" fillId="36" borderId="33" xfId="0" applyNumberFormat="1" applyFont="1" applyFill="1" applyBorder="1" applyAlignment="1">
      <alignment horizontal="center" vertical="top" wrapText="1"/>
    </xf>
    <xf numFmtId="0" fontId="9" fillId="33" borderId="0" xfId="0" applyFont="1" applyFill="1" applyBorder="1" applyAlignment="1">
      <alignment horizontal="center" vertical="top"/>
    </xf>
    <xf numFmtId="0" fontId="11" fillId="0" borderId="50" xfId="0" applyFont="1" applyBorder="1" applyAlignment="1">
      <alignment horizontal="left" vertical="top"/>
    </xf>
    <xf numFmtId="0" fontId="11" fillId="0" borderId="51" xfId="0" applyFont="1" applyBorder="1" applyAlignment="1">
      <alignment horizontal="left" vertical="top"/>
    </xf>
    <xf numFmtId="0" fontId="11" fillId="0" borderId="52" xfId="0" applyFont="1" applyBorder="1" applyAlignment="1">
      <alignment horizontal="left" vertical="top"/>
    </xf>
    <xf numFmtId="0" fontId="13" fillId="0" borderId="40" xfId="0" applyFont="1" applyBorder="1" applyAlignment="1">
      <alignment horizontal="right" vertical="top"/>
    </xf>
    <xf numFmtId="0" fontId="13" fillId="0" borderId="47" xfId="0" applyFont="1" applyBorder="1" applyAlignment="1">
      <alignment horizontal="right" vertical="top"/>
    </xf>
    <xf numFmtId="0" fontId="0" fillId="35" borderId="13" xfId="0" applyFill="1" applyBorder="1" applyAlignment="1">
      <alignment horizontal="center" vertical="center" wrapText="1"/>
    </xf>
    <xf numFmtId="0" fontId="9" fillId="33" borderId="40" xfId="0" applyFont="1" applyFill="1" applyBorder="1" applyAlignment="1">
      <alignment horizontal="center" vertical="top"/>
    </xf>
    <xf numFmtId="0" fontId="2" fillId="0" borderId="17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4" fillId="39" borderId="46" xfId="0" applyFont="1" applyFill="1" applyBorder="1" applyAlignment="1">
      <alignment horizontal="center" vertical="center" wrapText="1"/>
    </xf>
    <xf numFmtId="0" fontId="14" fillId="39" borderId="40" xfId="0" applyFont="1" applyFill="1" applyBorder="1" applyAlignment="1">
      <alignment horizontal="center" vertical="center" wrapText="1"/>
    </xf>
    <xf numFmtId="0" fontId="14" fillId="39" borderId="47" xfId="0" applyFont="1" applyFill="1" applyBorder="1" applyAlignment="1">
      <alignment horizontal="center" vertical="center" wrapText="1"/>
    </xf>
    <xf numFmtId="0" fontId="14" fillId="32" borderId="46" xfId="0" applyFont="1" applyFill="1" applyBorder="1" applyAlignment="1">
      <alignment horizontal="center" vertical="center" wrapText="1"/>
    </xf>
    <xf numFmtId="0" fontId="14" fillId="32" borderId="40" xfId="0" applyFont="1" applyFill="1" applyBorder="1" applyAlignment="1">
      <alignment horizontal="center" vertical="center" wrapText="1"/>
    </xf>
    <xf numFmtId="0" fontId="14" fillId="32" borderId="47" xfId="0" applyFont="1" applyFill="1" applyBorder="1" applyAlignment="1">
      <alignment horizontal="center" vertical="center" wrapText="1"/>
    </xf>
    <xf numFmtId="0" fontId="9" fillId="33" borderId="47" xfId="0" applyFont="1" applyFill="1" applyBorder="1" applyAlignment="1">
      <alignment horizontal="center" vertical="top"/>
    </xf>
    <xf numFmtId="3" fontId="7" fillId="33" borderId="11" xfId="0" applyNumberFormat="1" applyFont="1" applyFill="1" applyBorder="1" applyAlignment="1">
      <alignment horizontal="center" vertical="center" wrapText="1"/>
    </xf>
    <xf numFmtId="3" fontId="7" fillId="33" borderId="13" xfId="0" applyNumberFormat="1" applyFont="1" applyFill="1" applyBorder="1" applyAlignment="1">
      <alignment horizontal="center" vertical="center" wrapText="1"/>
    </xf>
    <xf numFmtId="0" fontId="9" fillId="33" borderId="53" xfId="0" applyFont="1" applyFill="1" applyBorder="1" applyAlignment="1">
      <alignment horizontal="center" vertical="top"/>
    </xf>
    <xf numFmtId="0" fontId="50" fillId="40" borderId="39" xfId="0" applyFont="1" applyFill="1" applyBorder="1" applyAlignment="1">
      <alignment horizontal="center" vertical="center" wrapText="1"/>
    </xf>
    <xf numFmtId="0" fontId="50" fillId="40" borderId="54" xfId="0" applyFont="1" applyFill="1" applyBorder="1" applyAlignment="1">
      <alignment horizontal="center" vertical="center" wrapText="1"/>
    </xf>
    <xf numFmtId="0" fontId="50" fillId="40" borderId="55" xfId="0" applyFont="1" applyFill="1" applyBorder="1" applyAlignment="1">
      <alignment horizontal="center" vertical="center" wrapText="1"/>
    </xf>
    <xf numFmtId="0" fontId="14" fillId="36" borderId="39" xfId="0" applyFont="1" applyFill="1" applyBorder="1" applyAlignment="1">
      <alignment horizontal="center" vertical="center" wrapText="1"/>
    </xf>
    <xf numFmtId="0" fontId="14" fillId="36" borderId="54" xfId="0" applyFont="1" applyFill="1" applyBorder="1" applyAlignment="1">
      <alignment horizontal="center" vertical="center" wrapText="1"/>
    </xf>
    <xf numFmtId="0" fontId="14" fillId="36" borderId="55" xfId="0" applyFont="1" applyFill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top"/>
    </xf>
    <xf numFmtId="0" fontId="9" fillId="0" borderId="47" xfId="0" applyFont="1" applyBorder="1" applyAlignment="1">
      <alignment horizontal="center" vertical="top"/>
    </xf>
    <xf numFmtId="0" fontId="14" fillId="29" borderId="39" xfId="0" applyFont="1" applyFill="1" applyBorder="1" applyAlignment="1">
      <alignment horizontal="center" vertical="center" wrapText="1"/>
    </xf>
    <xf numFmtId="0" fontId="14" fillId="29" borderId="54" xfId="0" applyFont="1" applyFill="1" applyBorder="1" applyAlignment="1">
      <alignment horizontal="center" vertical="center" wrapText="1"/>
    </xf>
    <xf numFmtId="0" fontId="14" fillId="29" borderId="55" xfId="0" applyFont="1" applyFill="1" applyBorder="1" applyAlignment="1">
      <alignment horizontal="center" vertical="center" wrapText="1"/>
    </xf>
    <xf numFmtId="0" fontId="11" fillId="0" borderId="48" xfId="0" applyFont="1" applyBorder="1" applyAlignment="1">
      <alignment horizontal="left" vertical="center"/>
    </xf>
    <xf numFmtId="0" fontId="11" fillId="0" borderId="49" xfId="0" applyFont="1" applyBorder="1" applyAlignment="1">
      <alignment horizontal="left" vertical="center"/>
    </xf>
    <xf numFmtId="0" fontId="11" fillId="0" borderId="52" xfId="0" applyFont="1" applyBorder="1" applyAlignment="1">
      <alignment horizontal="left" vertical="center"/>
    </xf>
    <xf numFmtId="0" fontId="11" fillId="0" borderId="43" xfId="0" applyFont="1" applyBorder="1" applyAlignment="1">
      <alignment horizontal="left" vertical="center"/>
    </xf>
    <xf numFmtId="0" fontId="11" fillId="0" borderId="44" xfId="0" applyFont="1" applyBorder="1" applyAlignment="1">
      <alignment horizontal="left" vertical="center"/>
    </xf>
    <xf numFmtId="0" fontId="11" fillId="0" borderId="50" xfId="0" applyFont="1" applyBorder="1" applyAlignment="1">
      <alignment horizontal="left" vertical="center"/>
    </xf>
    <xf numFmtId="0" fontId="14" fillId="41" borderId="39" xfId="0" applyFont="1" applyFill="1" applyBorder="1" applyAlignment="1">
      <alignment horizontal="center" vertical="center" wrapText="1"/>
    </xf>
    <xf numFmtId="0" fontId="14" fillId="41" borderId="54" xfId="0" applyFont="1" applyFill="1" applyBorder="1" applyAlignment="1">
      <alignment horizontal="center" vertical="center" wrapText="1"/>
    </xf>
    <xf numFmtId="0" fontId="14" fillId="41" borderId="55" xfId="0" applyFont="1" applyFill="1" applyBorder="1" applyAlignment="1">
      <alignment horizontal="center" vertical="center" wrapText="1"/>
    </xf>
    <xf numFmtId="0" fontId="14" fillId="10" borderId="39" xfId="0" applyFont="1" applyFill="1" applyBorder="1" applyAlignment="1">
      <alignment horizontal="center" vertical="center" wrapText="1"/>
    </xf>
    <xf numFmtId="0" fontId="14" fillId="10" borderId="54" xfId="0" applyFont="1" applyFill="1" applyBorder="1" applyAlignment="1">
      <alignment horizontal="center" vertical="center" wrapText="1"/>
    </xf>
    <xf numFmtId="0" fontId="14" fillId="10" borderId="55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top"/>
    </xf>
    <xf numFmtId="0" fontId="14" fillId="42" borderId="39" xfId="0" applyFont="1" applyFill="1" applyBorder="1" applyAlignment="1">
      <alignment horizontal="center" vertical="center" wrapText="1"/>
    </xf>
    <xf numFmtId="0" fontId="14" fillId="42" borderId="54" xfId="0" applyFont="1" applyFill="1" applyBorder="1" applyAlignment="1">
      <alignment horizontal="center" vertical="center" wrapText="1"/>
    </xf>
    <xf numFmtId="0" fontId="14" fillId="42" borderId="55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right" vertical="center"/>
    </xf>
    <xf numFmtId="4" fontId="10" fillId="36" borderId="43" xfId="0" applyNumberFormat="1" applyFont="1" applyFill="1" applyBorder="1" applyAlignment="1">
      <alignment horizontal="center" vertical="center" wrapText="1"/>
    </xf>
    <xf numFmtId="4" fontId="10" fillId="36" borderId="48" xfId="0" applyNumberFormat="1" applyFont="1" applyFill="1" applyBorder="1" applyAlignment="1">
      <alignment horizontal="center" vertical="center" wrapText="1"/>
    </xf>
    <xf numFmtId="4" fontId="10" fillId="36" borderId="47" xfId="0" applyNumberFormat="1" applyFont="1" applyFill="1" applyBorder="1" applyAlignment="1">
      <alignment horizontal="center" vertical="center" wrapText="1"/>
    </xf>
    <xf numFmtId="4" fontId="10" fillId="36" borderId="56" xfId="0" applyNumberFormat="1" applyFont="1" applyFill="1" applyBorder="1" applyAlignment="1">
      <alignment horizontal="center" vertical="center" wrapText="1"/>
    </xf>
    <xf numFmtId="0" fontId="7" fillId="36" borderId="11" xfId="0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0" fontId="13" fillId="0" borderId="10" xfId="0" applyFont="1" applyBorder="1" applyAlignment="1">
      <alignment horizontal="left" vertical="center"/>
    </xf>
    <xf numFmtId="0" fontId="13" fillId="0" borderId="57" xfId="0" applyFont="1" applyBorder="1" applyAlignment="1">
      <alignment horizontal="right" vertical="center"/>
    </xf>
    <xf numFmtId="0" fontId="13" fillId="0" borderId="38" xfId="0" applyFont="1" applyBorder="1" applyAlignment="1">
      <alignment horizontal="right" vertical="center"/>
    </xf>
    <xf numFmtId="3" fontId="6" fillId="36" borderId="11" xfId="0" applyNumberFormat="1" applyFont="1" applyFill="1" applyBorder="1" applyAlignment="1">
      <alignment horizontal="center" vertical="center" wrapText="1"/>
    </xf>
    <xf numFmtId="3" fontId="6" fillId="36" borderId="13" xfId="0" applyNumberFormat="1" applyFont="1" applyFill="1" applyBorder="1" applyAlignment="1">
      <alignment horizontal="center" vertical="center" wrapText="1"/>
    </xf>
    <xf numFmtId="0" fontId="7" fillId="36" borderId="11" xfId="0" applyFont="1" applyFill="1" applyBorder="1" applyAlignment="1">
      <alignment horizontal="center" vertical="center" wrapText="1"/>
    </xf>
    <xf numFmtId="0" fontId="7" fillId="36" borderId="13" xfId="0" applyFont="1" applyFill="1" applyBorder="1" applyAlignment="1">
      <alignment horizontal="center" vertical="center" wrapText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544"/>
  <sheetViews>
    <sheetView showGridLines="0" showOutlineSymbols="0" zoomScalePageLayoutView="0" workbookViewId="0" topLeftCell="A502">
      <selection activeCell="K522" sqref="K522"/>
    </sheetView>
  </sheetViews>
  <sheetFormatPr defaultColWidth="6.8515625" defaultRowHeight="12.75" customHeight="1"/>
  <cols>
    <col min="1" max="1" width="6.00390625" style="0" customWidth="1"/>
    <col min="2" max="2" width="24.00390625" style="0" customWidth="1"/>
    <col min="3" max="3" width="13.7109375" style="0" customWidth="1"/>
    <col min="4" max="4" width="9.00390625" style="0" customWidth="1"/>
    <col min="5" max="5" width="10.57421875" style="0" customWidth="1"/>
    <col min="6" max="6" width="9.421875" style="0" customWidth="1"/>
    <col min="7" max="7" width="11.57421875" style="0" customWidth="1"/>
  </cols>
  <sheetData>
    <row r="1" spans="1:10" ht="22.5" customHeight="1">
      <c r="A1" s="125" t="s">
        <v>634</v>
      </c>
      <c r="B1" s="125"/>
      <c r="C1" s="125"/>
      <c r="D1" s="125"/>
      <c r="E1" s="125"/>
      <c r="F1" s="125"/>
      <c r="G1" s="125"/>
      <c r="J1" s="4"/>
    </row>
    <row r="2" spans="1:7" ht="38.25" customHeight="1">
      <c r="A2" s="5" t="s">
        <v>0</v>
      </c>
      <c r="B2" s="5" t="s">
        <v>1</v>
      </c>
      <c r="C2" s="5" t="s">
        <v>635</v>
      </c>
      <c r="D2" s="5" t="s">
        <v>2</v>
      </c>
      <c r="E2" s="5" t="s">
        <v>3</v>
      </c>
      <c r="F2" s="5" t="s">
        <v>4</v>
      </c>
      <c r="G2" s="5" t="s">
        <v>5</v>
      </c>
    </row>
    <row r="3" spans="1:7" ht="12.75">
      <c r="A3" s="6" t="s">
        <v>6</v>
      </c>
      <c r="B3" s="6" t="s">
        <v>7</v>
      </c>
      <c r="C3" s="6" t="s">
        <v>8</v>
      </c>
      <c r="D3" s="7">
        <v>96</v>
      </c>
      <c r="E3" s="7">
        <v>209.253911</v>
      </c>
      <c r="F3" s="7">
        <v>4.07</v>
      </c>
      <c r="G3" s="7">
        <v>213.323911</v>
      </c>
    </row>
    <row r="4" spans="1:7" ht="12.75">
      <c r="A4" s="6" t="s">
        <v>9</v>
      </c>
      <c r="B4" s="6" t="s">
        <v>10</v>
      </c>
      <c r="C4" s="6" t="s">
        <v>8</v>
      </c>
      <c r="D4" s="7">
        <v>96</v>
      </c>
      <c r="E4" s="7">
        <v>217.986781</v>
      </c>
      <c r="F4" s="7">
        <v>4.07</v>
      </c>
      <c r="G4" s="7">
        <v>222.056781</v>
      </c>
    </row>
    <row r="5" spans="1:7" ht="12.75">
      <c r="A5" s="6" t="s">
        <v>11</v>
      </c>
      <c r="B5" s="6" t="s">
        <v>12</v>
      </c>
      <c r="C5" s="6" t="s">
        <v>8</v>
      </c>
      <c r="D5" s="7">
        <v>116</v>
      </c>
      <c r="E5" s="7">
        <v>114.139379</v>
      </c>
      <c r="F5" s="7">
        <v>4.07</v>
      </c>
      <c r="G5" s="7">
        <v>118.209379</v>
      </c>
    </row>
    <row r="6" spans="1:7" ht="12.75">
      <c r="A6" s="6" t="s">
        <v>13</v>
      </c>
      <c r="B6" s="6" t="s">
        <v>14</v>
      </c>
      <c r="C6" s="6" t="s">
        <v>8</v>
      </c>
      <c r="D6" s="7">
        <v>116</v>
      </c>
      <c r="E6" s="7">
        <v>130.169581</v>
      </c>
      <c r="F6" s="7">
        <v>4.07</v>
      </c>
      <c r="G6" s="7">
        <v>134.239581</v>
      </c>
    </row>
    <row r="7" spans="1:7" ht="12.75">
      <c r="A7" s="6" t="s">
        <v>15</v>
      </c>
      <c r="B7" s="6" t="s">
        <v>16</v>
      </c>
      <c r="C7" s="6" t="s">
        <v>8</v>
      </c>
      <c r="D7" s="7">
        <v>116</v>
      </c>
      <c r="E7" s="7">
        <v>201.707348</v>
      </c>
      <c r="F7" s="7">
        <v>4.07</v>
      </c>
      <c r="G7" s="7">
        <v>205.777348</v>
      </c>
    </row>
    <row r="8" spans="1:7" ht="12.75">
      <c r="A8" s="6" t="s">
        <v>17</v>
      </c>
      <c r="B8" s="6" t="s">
        <v>18</v>
      </c>
      <c r="C8" s="6" t="s">
        <v>8</v>
      </c>
      <c r="D8" s="7">
        <v>116</v>
      </c>
      <c r="E8" s="7">
        <v>85.069684</v>
      </c>
      <c r="F8" s="7">
        <v>4.07</v>
      </c>
      <c r="G8" s="7">
        <v>89.139684</v>
      </c>
    </row>
    <row r="9" spans="1:7" ht="12.75">
      <c r="A9" s="6" t="s">
        <v>19</v>
      </c>
      <c r="B9" s="6" t="s">
        <v>20</v>
      </c>
      <c r="C9" s="6" t="s">
        <v>8</v>
      </c>
      <c r="D9" s="7">
        <v>116</v>
      </c>
      <c r="E9" s="7">
        <v>196.682956</v>
      </c>
      <c r="F9" s="7">
        <v>4.07</v>
      </c>
      <c r="G9" s="7">
        <v>200.752956</v>
      </c>
    </row>
    <row r="10" spans="1:7" ht="12.75">
      <c r="A10" s="6" t="s">
        <v>21</v>
      </c>
      <c r="B10" s="6" t="s">
        <v>22</v>
      </c>
      <c r="C10" s="6" t="s">
        <v>8</v>
      </c>
      <c r="D10" s="7">
        <v>116</v>
      </c>
      <c r="E10" s="7">
        <v>248.840925</v>
      </c>
      <c r="F10" s="7">
        <v>4.07</v>
      </c>
      <c r="G10" s="7">
        <v>252.910925</v>
      </c>
    </row>
    <row r="11" spans="1:7" ht="12.75">
      <c r="A11" s="6" t="s">
        <v>23</v>
      </c>
      <c r="B11" s="6" t="s">
        <v>24</v>
      </c>
      <c r="C11" s="6" t="s">
        <v>8</v>
      </c>
      <c r="D11" s="7">
        <v>116</v>
      </c>
      <c r="E11" s="7">
        <v>233.528494</v>
      </c>
      <c r="F11" s="7">
        <v>4.07</v>
      </c>
      <c r="G11" s="7">
        <v>237.598494</v>
      </c>
    </row>
    <row r="12" spans="1:7" ht="12.75">
      <c r="A12" s="6" t="s">
        <v>25</v>
      </c>
      <c r="B12" s="6" t="s">
        <v>26</v>
      </c>
      <c r="C12" s="6" t="s">
        <v>8</v>
      </c>
      <c r="D12" s="7">
        <v>116</v>
      </c>
      <c r="E12" s="7">
        <v>247.883897</v>
      </c>
      <c r="F12" s="7">
        <v>4.07</v>
      </c>
      <c r="G12" s="7">
        <v>251.953897</v>
      </c>
    </row>
    <row r="13" spans="1:7" ht="12.75">
      <c r="A13" s="6" t="s">
        <v>27</v>
      </c>
      <c r="B13" s="6" t="s">
        <v>28</v>
      </c>
      <c r="C13" s="6" t="s">
        <v>8</v>
      </c>
      <c r="D13" s="7">
        <v>116</v>
      </c>
      <c r="E13" s="7">
        <v>240.46694</v>
      </c>
      <c r="F13" s="7">
        <v>4.07</v>
      </c>
      <c r="G13" s="7">
        <v>244.53694000000004</v>
      </c>
    </row>
    <row r="14" spans="1:7" ht="12.75">
      <c r="A14" s="6" t="s">
        <v>29</v>
      </c>
      <c r="B14" s="6" t="s">
        <v>30</v>
      </c>
      <c r="C14" s="6" t="s">
        <v>8</v>
      </c>
      <c r="D14" s="7">
        <v>116</v>
      </c>
      <c r="E14" s="7">
        <v>213.909441</v>
      </c>
      <c r="F14" s="7">
        <v>4.07</v>
      </c>
      <c r="G14" s="7">
        <v>217.979441</v>
      </c>
    </row>
    <row r="15" spans="1:7" ht="12.75">
      <c r="A15" s="6" t="s">
        <v>31</v>
      </c>
      <c r="B15" s="6" t="s">
        <v>32</v>
      </c>
      <c r="C15" s="6" t="s">
        <v>8</v>
      </c>
      <c r="D15" s="7">
        <v>116</v>
      </c>
      <c r="E15" s="7">
        <v>253.626059</v>
      </c>
      <c r="F15" s="7">
        <v>4.07</v>
      </c>
      <c r="G15" s="7">
        <v>257.696059</v>
      </c>
    </row>
    <row r="16" spans="1:7" ht="12.75">
      <c r="A16" s="6" t="s">
        <v>33</v>
      </c>
      <c r="B16" s="6" t="s">
        <v>34</v>
      </c>
      <c r="C16" s="6" t="s">
        <v>8</v>
      </c>
      <c r="D16" s="7">
        <v>116</v>
      </c>
      <c r="E16" s="7">
        <v>106.36353600000001</v>
      </c>
      <c r="F16" s="7">
        <v>4.07</v>
      </c>
      <c r="G16" s="7">
        <v>110.433536</v>
      </c>
    </row>
    <row r="17" spans="1:7" ht="12.75">
      <c r="A17" s="6" t="s">
        <v>35</v>
      </c>
      <c r="B17" s="6" t="s">
        <v>36</v>
      </c>
      <c r="C17" s="6" t="s">
        <v>8</v>
      </c>
      <c r="D17" s="7">
        <v>116</v>
      </c>
      <c r="E17" s="7">
        <v>193.931503</v>
      </c>
      <c r="F17" s="7">
        <v>4.07</v>
      </c>
      <c r="G17" s="7">
        <v>198.001503</v>
      </c>
    </row>
    <row r="18" spans="1:7" ht="12.75">
      <c r="A18" s="6" t="s">
        <v>37</v>
      </c>
      <c r="B18" s="6" t="s">
        <v>38</v>
      </c>
      <c r="C18" s="6" t="s">
        <v>8</v>
      </c>
      <c r="D18" s="7">
        <v>116</v>
      </c>
      <c r="E18" s="7">
        <v>113.062724</v>
      </c>
      <c r="F18" s="7">
        <v>4.07</v>
      </c>
      <c r="G18" s="7">
        <v>117.132724</v>
      </c>
    </row>
    <row r="19" spans="1:7" ht="12.75">
      <c r="A19" s="6" t="s">
        <v>39</v>
      </c>
      <c r="B19" s="6" t="s">
        <v>40</v>
      </c>
      <c r="C19" s="6" t="s">
        <v>8</v>
      </c>
      <c r="D19" s="7">
        <v>116</v>
      </c>
      <c r="E19" s="7">
        <v>178.379814</v>
      </c>
      <c r="F19" s="7">
        <v>4.07</v>
      </c>
      <c r="G19" s="7">
        <v>182.449814</v>
      </c>
    </row>
    <row r="20" spans="1:7" ht="12.75">
      <c r="A20" s="6" t="s">
        <v>41</v>
      </c>
      <c r="B20" s="6" t="s">
        <v>42</v>
      </c>
      <c r="C20" s="6" t="s">
        <v>8</v>
      </c>
      <c r="D20" s="7">
        <v>116</v>
      </c>
      <c r="E20" s="7">
        <v>206.73173900000003</v>
      </c>
      <c r="F20" s="7">
        <v>4.07</v>
      </c>
      <c r="G20" s="7">
        <v>210.80173900000003</v>
      </c>
    </row>
    <row r="21" spans="1:7" ht="12.75">
      <c r="A21" s="6" t="s">
        <v>43</v>
      </c>
      <c r="B21" s="6" t="s">
        <v>44</v>
      </c>
      <c r="C21" s="6" t="s">
        <v>8</v>
      </c>
      <c r="D21" s="7">
        <v>116</v>
      </c>
      <c r="E21" s="7">
        <v>222.522682</v>
      </c>
      <c r="F21" s="7">
        <v>4.07</v>
      </c>
      <c r="G21" s="7">
        <v>226.592682</v>
      </c>
    </row>
    <row r="22" spans="1:7" ht="12.75">
      <c r="A22" s="6" t="s">
        <v>45</v>
      </c>
      <c r="B22" s="6" t="s">
        <v>46</v>
      </c>
      <c r="C22" s="6" t="s">
        <v>8</v>
      </c>
      <c r="D22" s="7">
        <v>116</v>
      </c>
      <c r="E22" s="7">
        <v>261.401905</v>
      </c>
      <c r="F22" s="7">
        <v>4.07</v>
      </c>
      <c r="G22" s="7">
        <v>265.471905</v>
      </c>
    </row>
    <row r="23" spans="1:7" ht="12.75">
      <c r="A23" s="6" t="s">
        <v>47</v>
      </c>
      <c r="B23" s="6" t="s">
        <v>48</v>
      </c>
      <c r="C23" s="6" t="s">
        <v>8</v>
      </c>
      <c r="D23" s="7">
        <v>116</v>
      </c>
      <c r="E23" s="7">
        <v>255.181228</v>
      </c>
      <c r="F23" s="7">
        <v>4.07</v>
      </c>
      <c r="G23" s="7">
        <v>259.25122799999997</v>
      </c>
    </row>
    <row r="24" spans="1:7" ht="12.75">
      <c r="A24" s="6" t="s">
        <v>49</v>
      </c>
      <c r="B24" s="6" t="s">
        <v>50</v>
      </c>
      <c r="C24" s="6" t="s">
        <v>8</v>
      </c>
      <c r="D24" s="7">
        <v>116</v>
      </c>
      <c r="E24" s="7">
        <v>217.61792000000003</v>
      </c>
      <c r="F24" s="7">
        <v>4.07</v>
      </c>
      <c r="G24" s="7">
        <v>221.68792</v>
      </c>
    </row>
    <row r="25" spans="1:7" ht="12.75">
      <c r="A25" s="6" t="s">
        <v>51</v>
      </c>
      <c r="B25" s="6" t="s">
        <v>52</v>
      </c>
      <c r="C25" s="6" t="s">
        <v>8</v>
      </c>
      <c r="D25" s="7">
        <v>116</v>
      </c>
      <c r="E25" s="7">
        <v>147.156809</v>
      </c>
      <c r="F25" s="7">
        <v>4.07</v>
      </c>
      <c r="G25" s="7">
        <v>151.226809</v>
      </c>
    </row>
    <row r="26" spans="1:7" ht="12.75">
      <c r="A26" s="6" t="s">
        <v>53</v>
      </c>
      <c r="B26" s="6" t="s">
        <v>54</v>
      </c>
      <c r="C26" s="6" t="s">
        <v>8</v>
      </c>
      <c r="D26" s="7">
        <v>116</v>
      </c>
      <c r="E26" s="7">
        <v>94.28107</v>
      </c>
      <c r="F26" s="7">
        <v>4.07</v>
      </c>
      <c r="G26" s="7">
        <v>98.35107</v>
      </c>
    </row>
    <row r="27" spans="1:7" ht="12.75">
      <c r="A27" s="6" t="s">
        <v>55</v>
      </c>
      <c r="B27" s="6" t="s">
        <v>56</v>
      </c>
      <c r="C27" s="6" t="s">
        <v>8</v>
      </c>
      <c r="D27" s="7">
        <v>116</v>
      </c>
      <c r="E27" s="7">
        <v>147.994209</v>
      </c>
      <c r="F27" s="7">
        <v>4.07</v>
      </c>
      <c r="G27" s="7">
        <v>152.064209</v>
      </c>
    </row>
    <row r="28" spans="1:7" ht="12.75">
      <c r="A28" s="6" t="s">
        <v>57</v>
      </c>
      <c r="B28" s="6" t="s">
        <v>58</v>
      </c>
      <c r="C28" s="6" t="s">
        <v>8</v>
      </c>
      <c r="D28" s="7">
        <v>116</v>
      </c>
      <c r="E28" s="7">
        <v>97.391407</v>
      </c>
      <c r="F28" s="7">
        <v>4.07</v>
      </c>
      <c r="G28" s="7">
        <v>101.46140700000001</v>
      </c>
    </row>
    <row r="29" spans="1:7" ht="12.75">
      <c r="A29" s="6" t="s">
        <v>59</v>
      </c>
      <c r="B29" s="6" t="s">
        <v>60</v>
      </c>
      <c r="C29" s="6" t="s">
        <v>8</v>
      </c>
      <c r="D29" s="7">
        <v>116</v>
      </c>
      <c r="E29" s="7">
        <v>89.97444899999999</v>
      </c>
      <c r="F29" s="7">
        <v>4.07</v>
      </c>
      <c r="G29" s="7">
        <v>94.044449</v>
      </c>
    </row>
    <row r="30" spans="1:7" ht="12.75">
      <c r="A30" s="6" t="s">
        <v>61</v>
      </c>
      <c r="B30" s="6" t="s">
        <v>62</v>
      </c>
      <c r="C30" s="6" t="s">
        <v>8</v>
      </c>
      <c r="D30" s="7">
        <v>116</v>
      </c>
      <c r="E30" s="7">
        <v>185.79677199999998</v>
      </c>
      <c r="F30" s="7">
        <v>4.07</v>
      </c>
      <c r="G30" s="7">
        <v>189.866772</v>
      </c>
    </row>
    <row r="31" spans="1:7" ht="12.75">
      <c r="A31" s="6" t="s">
        <v>63</v>
      </c>
      <c r="B31" s="6" t="s">
        <v>64</v>
      </c>
      <c r="C31" s="6" t="s">
        <v>8</v>
      </c>
      <c r="D31" s="7">
        <v>116</v>
      </c>
      <c r="E31" s="7">
        <v>83.03600300000001</v>
      </c>
      <c r="F31" s="7">
        <v>4.07</v>
      </c>
      <c r="G31" s="7">
        <v>87.106003</v>
      </c>
    </row>
    <row r="32" spans="1:7" ht="12.75">
      <c r="A32" s="6" t="s">
        <v>65</v>
      </c>
      <c r="B32" s="6" t="s">
        <v>66</v>
      </c>
      <c r="C32" s="6" t="s">
        <v>8</v>
      </c>
      <c r="D32" s="7">
        <v>116</v>
      </c>
      <c r="E32" s="7">
        <v>214.387954</v>
      </c>
      <c r="F32" s="7">
        <v>4.07</v>
      </c>
      <c r="G32" s="7">
        <v>218.457954</v>
      </c>
    </row>
    <row r="33" spans="1:7" ht="12.75">
      <c r="A33" s="6" t="s">
        <v>67</v>
      </c>
      <c r="B33" s="6" t="s">
        <v>68</v>
      </c>
      <c r="C33" s="6" t="s">
        <v>8</v>
      </c>
      <c r="D33" s="7">
        <v>116</v>
      </c>
      <c r="E33" s="7">
        <v>206.133597</v>
      </c>
      <c r="F33" s="7">
        <v>4.07</v>
      </c>
      <c r="G33" s="7">
        <v>210.203597</v>
      </c>
    </row>
    <row r="34" spans="1:7" ht="12.75">
      <c r="A34" s="6" t="s">
        <v>69</v>
      </c>
      <c r="B34" s="6" t="s">
        <v>70</v>
      </c>
      <c r="C34" s="6" t="s">
        <v>8</v>
      </c>
      <c r="D34" s="7">
        <v>116</v>
      </c>
      <c r="E34" s="7">
        <v>166.297348</v>
      </c>
      <c r="F34" s="7">
        <v>4.07</v>
      </c>
      <c r="G34" s="7">
        <v>170.367348</v>
      </c>
    </row>
    <row r="35" spans="1:7" ht="12.75">
      <c r="A35" s="6" t="s">
        <v>71</v>
      </c>
      <c r="B35" s="6" t="s">
        <v>72</v>
      </c>
      <c r="C35" s="6" t="s">
        <v>8</v>
      </c>
      <c r="D35" s="7">
        <v>116</v>
      </c>
      <c r="E35" s="7">
        <v>231.01629800000003</v>
      </c>
      <c r="F35" s="7">
        <v>4.07</v>
      </c>
      <c r="G35" s="7">
        <v>235.086298</v>
      </c>
    </row>
    <row r="36" spans="1:7" ht="12.75">
      <c r="A36" s="6" t="s">
        <v>73</v>
      </c>
      <c r="B36" s="6" t="s">
        <v>74</v>
      </c>
      <c r="C36" s="6" t="s">
        <v>8</v>
      </c>
      <c r="D36" s="7">
        <v>116</v>
      </c>
      <c r="E36" s="7">
        <v>110.789785</v>
      </c>
      <c r="F36" s="7">
        <v>4.07</v>
      </c>
      <c r="G36" s="7">
        <v>114.85978500000002</v>
      </c>
    </row>
    <row r="37" spans="1:7" ht="12.75">
      <c r="A37" s="6" t="s">
        <v>75</v>
      </c>
      <c r="B37" s="6" t="s">
        <v>76</v>
      </c>
      <c r="C37" s="6" t="s">
        <v>8</v>
      </c>
      <c r="D37" s="7">
        <v>116</v>
      </c>
      <c r="E37" s="7">
        <v>171.321741</v>
      </c>
      <c r="F37" s="7">
        <v>4.07</v>
      </c>
      <c r="G37" s="7">
        <v>175.391741</v>
      </c>
    </row>
    <row r="38" spans="1:7" ht="12.75">
      <c r="A38" s="6" t="s">
        <v>77</v>
      </c>
      <c r="B38" s="6" t="s">
        <v>78</v>
      </c>
      <c r="C38" s="6" t="s">
        <v>8</v>
      </c>
      <c r="D38" s="7">
        <v>116</v>
      </c>
      <c r="E38" s="7">
        <v>242.859506</v>
      </c>
      <c r="F38" s="7">
        <v>4.07</v>
      </c>
      <c r="G38" s="7">
        <v>246.929506</v>
      </c>
    </row>
    <row r="39" spans="1:7" ht="12.75">
      <c r="A39" s="6" t="s">
        <v>79</v>
      </c>
      <c r="B39" s="6" t="s">
        <v>80</v>
      </c>
      <c r="C39" s="6" t="s">
        <v>8</v>
      </c>
      <c r="D39" s="7">
        <v>116</v>
      </c>
      <c r="E39" s="7">
        <v>78.609753</v>
      </c>
      <c r="F39" s="7">
        <v>4.07</v>
      </c>
      <c r="G39" s="7">
        <v>82.67975299999999</v>
      </c>
    </row>
    <row r="40" spans="1:7" ht="12.75">
      <c r="A40" s="6" t="s">
        <v>81</v>
      </c>
      <c r="B40" s="6" t="s">
        <v>82</v>
      </c>
      <c r="C40" s="6" t="s">
        <v>8</v>
      </c>
      <c r="D40" s="7">
        <v>116</v>
      </c>
      <c r="E40" s="7">
        <v>185.31826</v>
      </c>
      <c r="F40" s="7">
        <v>4.07</v>
      </c>
      <c r="G40" s="7">
        <v>189.38826</v>
      </c>
    </row>
    <row r="41" spans="1:7" ht="12.75">
      <c r="A41" s="6" t="s">
        <v>83</v>
      </c>
      <c r="B41" s="6" t="s">
        <v>84</v>
      </c>
      <c r="C41" s="6" t="s">
        <v>8</v>
      </c>
      <c r="D41" s="7">
        <v>116</v>
      </c>
      <c r="E41" s="7">
        <v>247.405385</v>
      </c>
      <c r="F41" s="7">
        <v>4.07</v>
      </c>
      <c r="G41" s="7">
        <v>251.475385</v>
      </c>
    </row>
    <row r="42" spans="1:7" ht="12.75">
      <c r="A42" s="6" t="s">
        <v>85</v>
      </c>
      <c r="B42" s="6" t="s">
        <v>86</v>
      </c>
      <c r="C42" s="6" t="s">
        <v>8</v>
      </c>
      <c r="D42" s="7">
        <v>116</v>
      </c>
      <c r="E42" s="7">
        <v>217.857177</v>
      </c>
      <c r="F42" s="7">
        <v>4.07</v>
      </c>
      <c r="G42" s="7">
        <v>221.92717700000003</v>
      </c>
    </row>
    <row r="43" spans="1:7" ht="12.75">
      <c r="A43" s="6" t="s">
        <v>87</v>
      </c>
      <c r="B43" s="6" t="s">
        <v>88</v>
      </c>
      <c r="C43" s="6" t="s">
        <v>8</v>
      </c>
      <c r="D43" s="7">
        <v>116</v>
      </c>
      <c r="E43" s="7">
        <v>108.15796</v>
      </c>
      <c r="F43" s="7">
        <v>4.07</v>
      </c>
      <c r="G43" s="7">
        <v>112.22796000000001</v>
      </c>
    </row>
    <row r="44" spans="1:7" ht="12.75">
      <c r="A44" s="6" t="s">
        <v>89</v>
      </c>
      <c r="B44" s="6" t="s">
        <v>90</v>
      </c>
      <c r="C44" s="6" t="s">
        <v>8</v>
      </c>
      <c r="D44" s="7">
        <v>116</v>
      </c>
      <c r="E44" s="7">
        <v>118.804886</v>
      </c>
      <c r="F44" s="7">
        <v>4.07</v>
      </c>
      <c r="G44" s="7">
        <v>122.874886</v>
      </c>
    </row>
    <row r="45" spans="1:7" ht="12.75">
      <c r="A45" s="6" t="s">
        <v>91</v>
      </c>
      <c r="B45" s="6" t="s">
        <v>92</v>
      </c>
      <c r="C45" s="6" t="s">
        <v>8</v>
      </c>
      <c r="D45" s="7">
        <v>116</v>
      </c>
      <c r="E45" s="7">
        <v>235.681803</v>
      </c>
      <c r="F45" s="7">
        <v>4.07</v>
      </c>
      <c r="G45" s="7">
        <v>239.751803</v>
      </c>
    </row>
    <row r="46" spans="1:7" ht="12.75">
      <c r="A46" s="6" t="s">
        <v>93</v>
      </c>
      <c r="B46" s="6" t="s">
        <v>94</v>
      </c>
      <c r="C46" s="6" t="s">
        <v>8</v>
      </c>
      <c r="D46" s="7">
        <v>116</v>
      </c>
      <c r="E46" s="7">
        <v>170.005829</v>
      </c>
      <c r="F46" s="7">
        <v>4.07</v>
      </c>
      <c r="G46" s="7">
        <v>174.07582900000003</v>
      </c>
    </row>
    <row r="47" spans="1:7" ht="12.75">
      <c r="A47" s="6" t="s">
        <v>95</v>
      </c>
      <c r="B47" s="6" t="s">
        <v>96</v>
      </c>
      <c r="C47" s="6" t="s">
        <v>8</v>
      </c>
      <c r="D47" s="7">
        <v>116</v>
      </c>
      <c r="E47" s="7">
        <v>267.263694</v>
      </c>
      <c r="F47" s="7">
        <v>4.07</v>
      </c>
      <c r="G47" s="7">
        <v>271.333694</v>
      </c>
    </row>
    <row r="48" spans="1:7" ht="12.75">
      <c r="A48" s="6" t="s">
        <v>97</v>
      </c>
      <c r="B48" s="6" t="s">
        <v>98</v>
      </c>
      <c r="C48" s="6" t="s">
        <v>8</v>
      </c>
      <c r="D48" s="7">
        <v>116</v>
      </c>
      <c r="E48" s="7">
        <v>163.306641</v>
      </c>
      <c r="F48" s="7">
        <v>4.07</v>
      </c>
      <c r="G48" s="7">
        <v>167.37664100000003</v>
      </c>
    </row>
    <row r="49" spans="1:7" ht="12.75">
      <c r="A49" s="6" t="s">
        <v>99</v>
      </c>
      <c r="B49" s="6" t="s">
        <v>100</v>
      </c>
      <c r="C49" s="6" t="s">
        <v>8</v>
      </c>
      <c r="D49" s="7">
        <v>116</v>
      </c>
      <c r="E49" s="7">
        <v>216.062751</v>
      </c>
      <c r="F49" s="7">
        <v>4.07</v>
      </c>
      <c r="G49" s="7">
        <v>220.13275099999998</v>
      </c>
    </row>
    <row r="50" spans="1:7" ht="12.75">
      <c r="A50" s="6" t="s">
        <v>101</v>
      </c>
      <c r="B50" s="6" t="s">
        <v>102</v>
      </c>
      <c r="C50" s="6" t="s">
        <v>8</v>
      </c>
      <c r="D50" s="7">
        <v>116</v>
      </c>
      <c r="E50" s="7">
        <v>278.149876</v>
      </c>
      <c r="F50" s="7">
        <v>4.07</v>
      </c>
      <c r="G50" s="7">
        <v>282.219876</v>
      </c>
    </row>
    <row r="51" spans="1:7" ht="12.75">
      <c r="A51" s="6" t="s">
        <v>103</v>
      </c>
      <c r="B51" s="6" t="s">
        <v>104</v>
      </c>
      <c r="C51" s="6" t="s">
        <v>8</v>
      </c>
      <c r="D51" s="7">
        <v>116</v>
      </c>
      <c r="E51" s="7">
        <v>185.916401</v>
      </c>
      <c r="F51" s="7">
        <v>4.07</v>
      </c>
      <c r="G51" s="7">
        <v>189.986401</v>
      </c>
    </row>
    <row r="52" spans="1:7" ht="12.75">
      <c r="A52" s="6" t="s">
        <v>105</v>
      </c>
      <c r="B52" s="6" t="s">
        <v>106</v>
      </c>
      <c r="C52" s="6" t="s">
        <v>8</v>
      </c>
      <c r="D52" s="7">
        <v>116</v>
      </c>
      <c r="E52" s="7">
        <v>159.59816</v>
      </c>
      <c r="F52" s="7">
        <v>4.07</v>
      </c>
      <c r="G52" s="7">
        <v>163.66816</v>
      </c>
    </row>
    <row r="53" spans="1:7" ht="12.75">
      <c r="A53" s="6" t="s">
        <v>107</v>
      </c>
      <c r="B53" s="6" t="s">
        <v>108</v>
      </c>
      <c r="C53" s="6" t="s">
        <v>8</v>
      </c>
      <c r="D53" s="7">
        <v>116</v>
      </c>
      <c r="E53" s="7">
        <v>223.001196</v>
      </c>
      <c r="F53" s="7">
        <v>4.07</v>
      </c>
      <c r="G53" s="7">
        <v>227.071196</v>
      </c>
    </row>
    <row r="54" spans="1:7" ht="12.75">
      <c r="A54" s="6" t="s">
        <v>109</v>
      </c>
      <c r="B54" s="6" t="s">
        <v>110</v>
      </c>
      <c r="C54" s="6" t="s">
        <v>8</v>
      </c>
      <c r="D54" s="7">
        <v>116</v>
      </c>
      <c r="E54" s="7">
        <v>284.49018</v>
      </c>
      <c r="F54" s="7">
        <v>4.07</v>
      </c>
      <c r="G54" s="7">
        <v>288.56018</v>
      </c>
    </row>
    <row r="55" spans="1:7" ht="12.75">
      <c r="A55" s="6" t="s">
        <v>111</v>
      </c>
      <c r="B55" s="6" t="s">
        <v>112</v>
      </c>
      <c r="C55" s="6" t="s">
        <v>8</v>
      </c>
      <c r="D55" s="7">
        <v>116</v>
      </c>
      <c r="E55" s="7">
        <v>246.80724300000003</v>
      </c>
      <c r="F55" s="7">
        <v>4.07</v>
      </c>
      <c r="G55" s="7">
        <v>250.877243</v>
      </c>
    </row>
    <row r="56" spans="1:7" ht="12.75">
      <c r="A56" s="6" t="s">
        <v>113</v>
      </c>
      <c r="B56" s="6" t="s">
        <v>114</v>
      </c>
      <c r="C56" s="6" t="s">
        <v>8</v>
      </c>
      <c r="D56" s="7">
        <v>116</v>
      </c>
      <c r="E56" s="7">
        <v>104.688737</v>
      </c>
      <c r="F56" s="7">
        <v>4.07</v>
      </c>
      <c r="G56" s="7">
        <v>108.758737</v>
      </c>
    </row>
    <row r="57" spans="1:7" ht="12.75">
      <c r="A57" s="6" t="s">
        <v>115</v>
      </c>
      <c r="B57" s="6" t="s">
        <v>116</v>
      </c>
      <c r="C57" s="6" t="s">
        <v>8</v>
      </c>
      <c r="D57" s="7">
        <v>116</v>
      </c>
      <c r="E57" s="7">
        <v>99.54471799999999</v>
      </c>
      <c r="F57" s="7">
        <v>4.07</v>
      </c>
      <c r="G57" s="7">
        <v>103.614718</v>
      </c>
    </row>
    <row r="58" spans="1:7" ht="12.75">
      <c r="A58" s="6" t="s">
        <v>117</v>
      </c>
      <c r="B58" s="6" t="s">
        <v>118</v>
      </c>
      <c r="C58" s="6" t="s">
        <v>8</v>
      </c>
      <c r="D58" s="7">
        <v>116</v>
      </c>
      <c r="E58" s="7">
        <v>61.383267</v>
      </c>
      <c r="F58" s="7">
        <v>4.07</v>
      </c>
      <c r="G58" s="7">
        <v>65.453267</v>
      </c>
    </row>
    <row r="59" spans="1:7" ht="12.75">
      <c r="A59" s="6" t="s">
        <v>119</v>
      </c>
      <c r="B59" s="6" t="s">
        <v>120</v>
      </c>
      <c r="C59" s="6" t="s">
        <v>8</v>
      </c>
      <c r="D59" s="7">
        <v>116</v>
      </c>
      <c r="E59" s="7">
        <v>181.01164</v>
      </c>
      <c r="F59" s="7">
        <v>4.07</v>
      </c>
      <c r="G59" s="7">
        <v>185.08164000000002</v>
      </c>
    </row>
    <row r="60" spans="1:7" ht="12.75">
      <c r="A60" s="6" t="s">
        <v>121</v>
      </c>
      <c r="B60" s="6" t="s">
        <v>122</v>
      </c>
      <c r="C60" s="6" t="s">
        <v>8</v>
      </c>
      <c r="D60" s="7">
        <v>116</v>
      </c>
      <c r="E60" s="7">
        <v>177.542415</v>
      </c>
      <c r="F60" s="7">
        <v>4.07</v>
      </c>
      <c r="G60" s="7">
        <v>181.612415</v>
      </c>
    </row>
    <row r="61" spans="1:7" ht="12.75">
      <c r="A61" s="6" t="s">
        <v>123</v>
      </c>
      <c r="B61" s="6" t="s">
        <v>124</v>
      </c>
      <c r="C61" s="6" t="s">
        <v>8</v>
      </c>
      <c r="D61" s="7">
        <v>116</v>
      </c>
      <c r="E61" s="7">
        <v>234.24626400000002</v>
      </c>
      <c r="F61" s="7">
        <v>4.07</v>
      </c>
      <c r="G61" s="7">
        <v>238.316264</v>
      </c>
    </row>
    <row r="62" spans="1:7" ht="12.75">
      <c r="A62" s="6" t="s">
        <v>125</v>
      </c>
      <c r="B62" s="6" t="s">
        <v>126</v>
      </c>
      <c r="C62" s="6" t="s">
        <v>8</v>
      </c>
      <c r="D62" s="7">
        <v>116</v>
      </c>
      <c r="E62" s="7">
        <v>229.70038499999998</v>
      </c>
      <c r="F62" s="7">
        <v>4.07</v>
      </c>
      <c r="G62" s="7">
        <v>233.770385</v>
      </c>
    </row>
    <row r="63" spans="1:7" ht="12.75">
      <c r="A63" s="6" t="s">
        <v>127</v>
      </c>
      <c r="B63" s="6" t="s">
        <v>128</v>
      </c>
      <c r="C63" s="6" t="s">
        <v>8</v>
      </c>
      <c r="D63" s="7">
        <v>116</v>
      </c>
      <c r="E63" s="7">
        <v>128.255527</v>
      </c>
      <c r="F63" s="7">
        <v>4.07</v>
      </c>
      <c r="G63" s="7">
        <v>132.325527</v>
      </c>
    </row>
    <row r="64" spans="1:7" ht="12.75">
      <c r="A64" s="6" t="s">
        <v>129</v>
      </c>
      <c r="B64" s="6" t="s">
        <v>130</v>
      </c>
      <c r="C64" s="6" t="s">
        <v>8</v>
      </c>
      <c r="D64" s="7">
        <v>116</v>
      </c>
      <c r="E64" s="7">
        <v>259.248593</v>
      </c>
      <c r="F64" s="7">
        <v>4.07</v>
      </c>
      <c r="G64" s="7">
        <v>263.318593</v>
      </c>
    </row>
    <row r="65" spans="1:7" ht="12.75">
      <c r="A65" s="6" t="s">
        <v>131</v>
      </c>
      <c r="B65" s="6" t="s">
        <v>132</v>
      </c>
      <c r="C65" s="6" t="s">
        <v>8</v>
      </c>
      <c r="D65" s="7">
        <v>116</v>
      </c>
      <c r="E65" s="7">
        <v>197.99886800000002</v>
      </c>
      <c r="F65" s="7">
        <v>4.07</v>
      </c>
      <c r="G65" s="7">
        <v>202.068868</v>
      </c>
    </row>
    <row r="66" spans="1:7" ht="12.75">
      <c r="A66" s="6" t="s">
        <v>133</v>
      </c>
      <c r="B66" s="6" t="s">
        <v>134</v>
      </c>
      <c r="C66" s="6" t="s">
        <v>8</v>
      </c>
      <c r="D66" s="7">
        <v>116</v>
      </c>
      <c r="E66" s="7">
        <v>131.96400599999998</v>
      </c>
      <c r="F66" s="7">
        <v>4.07</v>
      </c>
      <c r="G66" s="7">
        <v>136.034006</v>
      </c>
    </row>
    <row r="67" spans="1:7" ht="12.75">
      <c r="A67" s="6" t="s">
        <v>135</v>
      </c>
      <c r="B67" s="6" t="s">
        <v>136</v>
      </c>
      <c r="C67" s="6" t="s">
        <v>8</v>
      </c>
      <c r="D67" s="7">
        <v>116</v>
      </c>
      <c r="E67" s="7">
        <v>161.871099</v>
      </c>
      <c r="F67" s="7">
        <v>4.07</v>
      </c>
      <c r="G67" s="7">
        <v>165.941099</v>
      </c>
    </row>
    <row r="68" spans="1:7" ht="12.75">
      <c r="A68" s="6" t="s">
        <v>137</v>
      </c>
      <c r="B68" s="6" t="s">
        <v>138</v>
      </c>
      <c r="C68" s="6" t="s">
        <v>8</v>
      </c>
      <c r="D68" s="7">
        <v>116</v>
      </c>
      <c r="E68" s="7">
        <v>187.112685</v>
      </c>
      <c r="F68" s="7">
        <v>4.07</v>
      </c>
      <c r="G68" s="7">
        <v>191.182685</v>
      </c>
    </row>
    <row r="69" spans="1:7" ht="12.75">
      <c r="A69" s="6" t="s">
        <v>139</v>
      </c>
      <c r="B69" s="6" t="s">
        <v>140</v>
      </c>
      <c r="C69" s="6" t="s">
        <v>8</v>
      </c>
      <c r="D69" s="7">
        <v>116</v>
      </c>
      <c r="E69" s="7">
        <v>133.160291</v>
      </c>
      <c r="F69" s="7">
        <v>4.07</v>
      </c>
      <c r="G69" s="7">
        <v>137.230291</v>
      </c>
    </row>
    <row r="70" spans="1:7" ht="12.75">
      <c r="A70" s="6" t="s">
        <v>141</v>
      </c>
      <c r="B70" s="6" t="s">
        <v>142</v>
      </c>
      <c r="C70" s="6" t="s">
        <v>8</v>
      </c>
      <c r="D70" s="7">
        <v>116</v>
      </c>
      <c r="E70" s="7">
        <v>188.189342</v>
      </c>
      <c r="F70" s="7">
        <v>4.07</v>
      </c>
      <c r="G70" s="7">
        <v>192.259342</v>
      </c>
    </row>
    <row r="71" spans="1:7" ht="12.75">
      <c r="A71" s="6" t="s">
        <v>143</v>
      </c>
      <c r="B71" s="6" t="s">
        <v>144</v>
      </c>
      <c r="C71" s="6" t="s">
        <v>8</v>
      </c>
      <c r="D71" s="7">
        <v>253</v>
      </c>
      <c r="E71" s="7">
        <v>478.38632400000006</v>
      </c>
      <c r="F71" s="7">
        <v>4.07</v>
      </c>
      <c r="G71" s="7">
        <v>482.45632400000005</v>
      </c>
    </row>
    <row r="72" spans="1:7" ht="12.75">
      <c r="A72" s="6" t="s">
        <v>145</v>
      </c>
      <c r="B72" s="6" t="s">
        <v>146</v>
      </c>
      <c r="C72" s="6" t="s">
        <v>8</v>
      </c>
      <c r="D72" s="7">
        <v>253</v>
      </c>
      <c r="E72" s="7">
        <v>276.61010699999997</v>
      </c>
      <c r="F72" s="7">
        <v>4.07</v>
      </c>
      <c r="G72" s="7">
        <v>280.680107</v>
      </c>
    </row>
    <row r="73" spans="1:7" ht="12.75">
      <c r="A73" s="6" t="s">
        <v>147</v>
      </c>
      <c r="B73" s="6" t="s">
        <v>148</v>
      </c>
      <c r="C73" s="6" t="s">
        <v>8</v>
      </c>
      <c r="D73" s="7">
        <v>255</v>
      </c>
      <c r="E73" s="7">
        <v>598.911841</v>
      </c>
      <c r="F73" s="7">
        <v>4.07</v>
      </c>
      <c r="G73" s="7">
        <v>602.981841</v>
      </c>
    </row>
    <row r="74" spans="1:7" ht="12.75">
      <c r="A74" s="6" t="s">
        <v>149</v>
      </c>
      <c r="B74" s="6" t="s">
        <v>150</v>
      </c>
      <c r="C74" s="6" t="s">
        <v>8</v>
      </c>
      <c r="D74" s="7">
        <v>255</v>
      </c>
      <c r="E74" s="7">
        <v>496.27072499999997</v>
      </c>
      <c r="F74" s="7">
        <v>4.07</v>
      </c>
      <c r="G74" s="7">
        <v>500.340725</v>
      </c>
    </row>
    <row r="75" spans="1:7" ht="12.75">
      <c r="A75" s="6" t="s">
        <v>6</v>
      </c>
      <c r="B75" s="6" t="s">
        <v>151</v>
      </c>
      <c r="C75" s="6" t="s">
        <v>152</v>
      </c>
      <c r="D75" s="7">
        <v>96</v>
      </c>
      <c r="E75" s="7">
        <v>234.375869</v>
      </c>
      <c r="F75" s="7">
        <v>4.07</v>
      </c>
      <c r="G75" s="7">
        <v>238.445869</v>
      </c>
    </row>
    <row r="76" spans="1:7" ht="12.75">
      <c r="A76" s="6" t="s">
        <v>9</v>
      </c>
      <c r="B76" s="6" t="s">
        <v>153</v>
      </c>
      <c r="C76" s="6" t="s">
        <v>152</v>
      </c>
      <c r="D76" s="7">
        <v>96</v>
      </c>
      <c r="E76" s="7">
        <v>281.030932</v>
      </c>
      <c r="F76" s="7">
        <v>4.07</v>
      </c>
      <c r="G76" s="7">
        <v>285.100932</v>
      </c>
    </row>
    <row r="77" spans="1:7" ht="12.75">
      <c r="A77" s="6" t="s">
        <v>11</v>
      </c>
      <c r="B77" s="6" t="s">
        <v>154</v>
      </c>
      <c r="C77" s="6" t="s">
        <v>152</v>
      </c>
      <c r="D77" s="7">
        <v>116</v>
      </c>
      <c r="E77" s="7">
        <v>206.372852</v>
      </c>
      <c r="F77" s="7">
        <v>4.07</v>
      </c>
      <c r="G77" s="7">
        <v>210.442852</v>
      </c>
    </row>
    <row r="78" spans="1:7" ht="12.75">
      <c r="A78" s="6" t="s">
        <v>13</v>
      </c>
      <c r="B78" s="6" t="s">
        <v>155</v>
      </c>
      <c r="C78" s="6" t="s">
        <v>152</v>
      </c>
      <c r="D78" s="7">
        <v>116</v>
      </c>
      <c r="E78" s="7">
        <v>294.06045</v>
      </c>
      <c r="F78" s="7">
        <v>4.07</v>
      </c>
      <c r="G78" s="7">
        <v>298.13045</v>
      </c>
    </row>
    <row r="79" spans="1:7" ht="12.75">
      <c r="A79" s="6" t="s">
        <v>15</v>
      </c>
      <c r="B79" s="6" t="s">
        <v>156</v>
      </c>
      <c r="C79" s="6" t="s">
        <v>152</v>
      </c>
      <c r="D79" s="7">
        <v>116</v>
      </c>
      <c r="E79" s="7">
        <v>81.72009</v>
      </c>
      <c r="F79" s="7">
        <v>4.07</v>
      </c>
      <c r="G79" s="7">
        <v>85.79009</v>
      </c>
    </row>
    <row r="80" spans="1:7" ht="12.75">
      <c r="A80" s="6" t="s">
        <v>17</v>
      </c>
      <c r="B80" s="6" t="s">
        <v>157</v>
      </c>
      <c r="C80" s="6" t="s">
        <v>152</v>
      </c>
      <c r="D80" s="7">
        <v>116</v>
      </c>
      <c r="E80" s="7">
        <v>157.68410599999999</v>
      </c>
      <c r="F80" s="7">
        <v>4.07</v>
      </c>
      <c r="G80" s="7">
        <v>161.754106</v>
      </c>
    </row>
    <row r="81" spans="1:7" ht="12.75">
      <c r="A81" s="6" t="s">
        <v>19</v>
      </c>
      <c r="B81" s="6" t="s">
        <v>158</v>
      </c>
      <c r="C81" s="6" t="s">
        <v>152</v>
      </c>
      <c r="D81" s="7">
        <v>116</v>
      </c>
      <c r="E81" s="7">
        <v>200.86994800000002</v>
      </c>
      <c r="F81" s="7">
        <v>4.07</v>
      </c>
      <c r="G81" s="7">
        <v>204.93994800000002</v>
      </c>
    </row>
    <row r="82" spans="1:7" ht="12.75">
      <c r="A82" s="6" t="s">
        <v>21</v>
      </c>
      <c r="B82" s="6" t="s">
        <v>159</v>
      </c>
      <c r="C82" s="6" t="s">
        <v>152</v>
      </c>
      <c r="D82" s="7">
        <v>116</v>
      </c>
      <c r="E82" s="7">
        <v>153.138229</v>
      </c>
      <c r="F82" s="7">
        <v>4.07</v>
      </c>
      <c r="G82" s="7">
        <v>157.208229</v>
      </c>
    </row>
    <row r="83" spans="1:7" ht="12.75">
      <c r="A83" s="6" t="s">
        <v>23</v>
      </c>
      <c r="B83" s="6" t="s">
        <v>160</v>
      </c>
      <c r="C83" s="6" t="s">
        <v>152</v>
      </c>
      <c r="D83" s="7">
        <v>116</v>
      </c>
      <c r="E83" s="7">
        <v>260.444876</v>
      </c>
      <c r="F83" s="7">
        <v>4.07</v>
      </c>
      <c r="G83" s="7">
        <v>264.514876</v>
      </c>
    </row>
    <row r="84" spans="1:7" ht="12.75">
      <c r="A84" s="6" t="s">
        <v>25</v>
      </c>
      <c r="B84" s="6" t="s">
        <v>161</v>
      </c>
      <c r="C84" s="6" t="s">
        <v>152</v>
      </c>
      <c r="D84" s="7">
        <v>116</v>
      </c>
      <c r="E84" s="7">
        <v>239.031399</v>
      </c>
      <c r="F84" s="7">
        <v>4.07</v>
      </c>
      <c r="G84" s="7">
        <v>243.10139900000001</v>
      </c>
    </row>
    <row r="85" spans="1:7" ht="12.75">
      <c r="A85" s="6" t="s">
        <v>27</v>
      </c>
      <c r="B85" s="6" t="s">
        <v>162</v>
      </c>
      <c r="C85" s="6" t="s">
        <v>152</v>
      </c>
      <c r="D85" s="7">
        <v>116</v>
      </c>
      <c r="E85" s="7">
        <v>269.775889</v>
      </c>
      <c r="F85" s="7">
        <v>4.07</v>
      </c>
      <c r="G85" s="7">
        <v>273.845889</v>
      </c>
    </row>
    <row r="86" spans="1:7" ht="12.75">
      <c r="A86" s="6" t="s">
        <v>29</v>
      </c>
      <c r="B86" s="6" t="s">
        <v>163</v>
      </c>
      <c r="C86" s="6" t="s">
        <v>152</v>
      </c>
      <c r="D86" s="7">
        <v>116</v>
      </c>
      <c r="E86" s="7">
        <v>290.47159899999997</v>
      </c>
      <c r="F86" s="7">
        <v>4.07</v>
      </c>
      <c r="G86" s="7">
        <v>294.541599</v>
      </c>
    </row>
    <row r="87" spans="1:7" ht="12.75">
      <c r="A87" s="6" t="s">
        <v>31</v>
      </c>
      <c r="B87" s="6" t="s">
        <v>164</v>
      </c>
      <c r="C87" s="6" t="s">
        <v>152</v>
      </c>
      <c r="D87" s="7">
        <v>116</v>
      </c>
      <c r="E87" s="7">
        <v>172.996537</v>
      </c>
      <c r="F87" s="7">
        <v>4.07</v>
      </c>
      <c r="G87" s="7">
        <v>177.06653699999998</v>
      </c>
    </row>
    <row r="88" spans="1:7" ht="12.75">
      <c r="A88" s="6" t="s">
        <v>33</v>
      </c>
      <c r="B88" s="6" t="s">
        <v>165</v>
      </c>
      <c r="C88" s="6" t="s">
        <v>152</v>
      </c>
      <c r="D88" s="7">
        <v>116</v>
      </c>
      <c r="E88" s="7">
        <v>147.515695</v>
      </c>
      <c r="F88" s="7">
        <v>4.07</v>
      </c>
      <c r="G88" s="7">
        <v>151.585695</v>
      </c>
    </row>
    <row r="89" spans="1:7" ht="12.75">
      <c r="A89" s="6" t="s">
        <v>35</v>
      </c>
      <c r="B89" s="6" t="s">
        <v>166</v>
      </c>
      <c r="C89" s="6" t="s">
        <v>152</v>
      </c>
      <c r="D89" s="7">
        <v>116</v>
      </c>
      <c r="E89" s="7">
        <v>172.398396</v>
      </c>
      <c r="F89" s="7">
        <v>4.07</v>
      </c>
      <c r="G89" s="7">
        <v>176.46839599999998</v>
      </c>
    </row>
    <row r="90" spans="1:7" ht="12.75">
      <c r="A90" s="6" t="s">
        <v>37</v>
      </c>
      <c r="B90" s="6" t="s">
        <v>167</v>
      </c>
      <c r="C90" s="6" t="s">
        <v>152</v>
      </c>
      <c r="D90" s="7">
        <v>116</v>
      </c>
      <c r="E90" s="7">
        <v>209.004677</v>
      </c>
      <c r="F90" s="7">
        <v>4.07</v>
      </c>
      <c r="G90" s="7">
        <v>213.074677</v>
      </c>
    </row>
    <row r="91" spans="1:7" ht="12.75">
      <c r="A91" s="6" t="s">
        <v>39</v>
      </c>
      <c r="B91" s="6" t="s">
        <v>168</v>
      </c>
      <c r="C91" s="6" t="s">
        <v>152</v>
      </c>
      <c r="D91" s="7">
        <v>116</v>
      </c>
      <c r="E91" s="7">
        <v>205.056942</v>
      </c>
      <c r="F91" s="7">
        <v>4.07</v>
      </c>
      <c r="G91" s="7">
        <v>209.12694199999999</v>
      </c>
    </row>
    <row r="92" spans="1:7" ht="12.75">
      <c r="A92" s="6" t="s">
        <v>41</v>
      </c>
      <c r="B92" s="6" t="s">
        <v>169</v>
      </c>
      <c r="C92" s="6" t="s">
        <v>152</v>
      </c>
      <c r="D92" s="7">
        <v>116</v>
      </c>
      <c r="E92" s="7">
        <v>225.63302</v>
      </c>
      <c r="F92" s="7">
        <v>4.07</v>
      </c>
      <c r="G92" s="7">
        <v>229.70302</v>
      </c>
    </row>
    <row r="93" spans="1:7" ht="12.75">
      <c r="A93" s="6" t="s">
        <v>43</v>
      </c>
      <c r="B93" s="6" t="s">
        <v>170</v>
      </c>
      <c r="C93" s="6" t="s">
        <v>152</v>
      </c>
      <c r="D93" s="7">
        <v>116</v>
      </c>
      <c r="E93" s="7">
        <v>187.710828</v>
      </c>
      <c r="F93" s="7">
        <v>4.07</v>
      </c>
      <c r="G93" s="7">
        <v>191.780828</v>
      </c>
    </row>
    <row r="94" spans="1:7" ht="12.75">
      <c r="A94" s="6" t="s">
        <v>45</v>
      </c>
      <c r="B94" s="6" t="s">
        <v>171</v>
      </c>
      <c r="C94" s="6" t="s">
        <v>152</v>
      </c>
      <c r="D94" s="7">
        <v>116</v>
      </c>
      <c r="E94" s="7">
        <v>216.780522</v>
      </c>
      <c r="F94" s="7">
        <v>4.07</v>
      </c>
      <c r="G94" s="7">
        <v>220.850522</v>
      </c>
    </row>
    <row r="95" spans="1:7" ht="12.75">
      <c r="A95" s="6" t="s">
        <v>47</v>
      </c>
      <c r="B95" s="6" t="s">
        <v>172</v>
      </c>
      <c r="C95" s="6" t="s">
        <v>152</v>
      </c>
      <c r="D95" s="7">
        <v>116</v>
      </c>
      <c r="E95" s="7">
        <v>160.076674</v>
      </c>
      <c r="F95" s="7">
        <v>4.07</v>
      </c>
      <c r="G95" s="7">
        <v>164.146674</v>
      </c>
    </row>
    <row r="96" spans="1:7" ht="12.75">
      <c r="A96" s="6" t="s">
        <v>49</v>
      </c>
      <c r="B96" s="6" t="s">
        <v>173</v>
      </c>
      <c r="C96" s="6" t="s">
        <v>152</v>
      </c>
      <c r="D96" s="7">
        <v>116</v>
      </c>
      <c r="E96" s="7">
        <v>252.42977600000003</v>
      </c>
      <c r="F96" s="7">
        <v>4.07</v>
      </c>
      <c r="G96" s="7">
        <v>256.499776</v>
      </c>
    </row>
    <row r="97" spans="1:7" ht="12.75">
      <c r="A97" s="6" t="s">
        <v>51</v>
      </c>
      <c r="B97" s="6" t="s">
        <v>174</v>
      </c>
      <c r="C97" s="6" t="s">
        <v>152</v>
      </c>
      <c r="D97" s="7">
        <v>116</v>
      </c>
      <c r="E97" s="7">
        <v>159.957046</v>
      </c>
      <c r="F97" s="7">
        <v>4.07</v>
      </c>
      <c r="G97" s="7">
        <v>164.02704599999998</v>
      </c>
    </row>
    <row r="98" spans="1:7" ht="12.75">
      <c r="A98" s="6" t="s">
        <v>53</v>
      </c>
      <c r="B98" s="6" t="s">
        <v>175</v>
      </c>
      <c r="C98" s="6" t="s">
        <v>152</v>
      </c>
      <c r="D98" s="7">
        <v>116</v>
      </c>
      <c r="E98" s="7">
        <v>265.230011</v>
      </c>
      <c r="F98" s="7">
        <v>4.07</v>
      </c>
      <c r="G98" s="7">
        <v>269.300011</v>
      </c>
    </row>
    <row r="99" spans="1:7" ht="12.75">
      <c r="A99" s="6" t="s">
        <v>55</v>
      </c>
      <c r="B99" s="6" t="s">
        <v>176</v>
      </c>
      <c r="C99" s="6" t="s">
        <v>152</v>
      </c>
      <c r="D99" s="7">
        <v>116</v>
      </c>
      <c r="E99" s="7">
        <v>199.91292199999998</v>
      </c>
      <c r="F99" s="7">
        <v>4.07</v>
      </c>
      <c r="G99" s="7">
        <v>203.982922</v>
      </c>
    </row>
    <row r="100" spans="1:7" ht="12.75">
      <c r="A100" s="6" t="s">
        <v>57</v>
      </c>
      <c r="B100" s="6" t="s">
        <v>177</v>
      </c>
      <c r="C100" s="6" t="s">
        <v>152</v>
      </c>
      <c r="D100" s="7">
        <v>116</v>
      </c>
      <c r="E100" s="7">
        <v>247.166127</v>
      </c>
      <c r="F100" s="7">
        <v>4.07</v>
      </c>
      <c r="G100" s="7">
        <v>251.236127</v>
      </c>
    </row>
    <row r="101" spans="1:7" ht="12.75">
      <c r="A101" s="6" t="s">
        <v>59</v>
      </c>
      <c r="B101" s="6" t="s">
        <v>178</v>
      </c>
      <c r="C101" s="6" t="s">
        <v>152</v>
      </c>
      <c r="D101" s="7">
        <v>116</v>
      </c>
      <c r="E101" s="7">
        <v>87.22299699999999</v>
      </c>
      <c r="F101" s="7">
        <v>4.07</v>
      </c>
      <c r="G101" s="7">
        <v>91.292997</v>
      </c>
    </row>
    <row r="102" spans="1:7" ht="12.75">
      <c r="A102" s="6" t="s">
        <v>61</v>
      </c>
      <c r="B102" s="6" t="s">
        <v>179</v>
      </c>
      <c r="C102" s="6" t="s">
        <v>152</v>
      </c>
      <c r="D102" s="7">
        <v>116</v>
      </c>
      <c r="E102" s="7">
        <v>80.16492099999999</v>
      </c>
      <c r="F102" s="7">
        <v>4.07</v>
      </c>
      <c r="G102" s="7">
        <v>84.234921</v>
      </c>
    </row>
    <row r="103" spans="1:7" ht="12.75">
      <c r="A103" s="6" t="s">
        <v>63</v>
      </c>
      <c r="B103" s="6" t="s">
        <v>180</v>
      </c>
      <c r="C103" s="6" t="s">
        <v>152</v>
      </c>
      <c r="D103" s="7">
        <v>116</v>
      </c>
      <c r="E103" s="7">
        <v>212.473901</v>
      </c>
      <c r="F103" s="7">
        <v>4.07</v>
      </c>
      <c r="G103" s="7">
        <v>216.543901</v>
      </c>
    </row>
    <row r="104" spans="1:7" ht="12.75">
      <c r="A104" s="6" t="s">
        <v>65</v>
      </c>
      <c r="B104" s="6" t="s">
        <v>181</v>
      </c>
      <c r="C104" s="6" t="s">
        <v>152</v>
      </c>
      <c r="D104" s="7">
        <v>116</v>
      </c>
      <c r="E104" s="7">
        <v>222.283427</v>
      </c>
      <c r="F104" s="7">
        <v>4.07</v>
      </c>
      <c r="G104" s="7">
        <v>226.353427</v>
      </c>
    </row>
    <row r="105" spans="1:7" ht="12.75">
      <c r="A105" s="6" t="s">
        <v>67</v>
      </c>
      <c r="B105" s="6" t="s">
        <v>182</v>
      </c>
      <c r="C105" s="6" t="s">
        <v>152</v>
      </c>
      <c r="D105" s="7">
        <v>116</v>
      </c>
      <c r="E105" s="7">
        <v>197.998867</v>
      </c>
      <c r="F105" s="7">
        <v>4.07</v>
      </c>
      <c r="G105" s="7">
        <v>202.06886700000004</v>
      </c>
    </row>
    <row r="106" spans="1:7" ht="12.75">
      <c r="A106" s="6" t="s">
        <v>69</v>
      </c>
      <c r="B106" s="6" t="s">
        <v>183</v>
      </c>
      <c r="C106" s="6" t="s">
        <v>152</v>
      </c>
      <c r="D106" s="7">
        <v>116</v>
      </c>
      <c r="E106" s="7">
        <v>247.405385</v>
      </c>
      <c r="F106" s="7">
        <v>4.07</v>
      </c>
      <c r="G106" s="7">
        <v>251.475385</v>
      </c>
    </row>
    <row r="107" spans="1:7" ht="12.75">
      <c r="A107" s="6" t="s">
        <v>71</v>
      </c>
      <c r="B107" s="6" t="s">
        <v>184</v>
      </c>
      <c r="C107" s="6" t="s">
        <v>152</v>
      </c>
      <c r="D107" s="7">
        <v>116</v>
      </c>
      <c r="E107" s="7">
        <v>80.52380699999999</v>
      </c>
      <c r="F107" s="7">
        <v>4.07</v>
      </c>
      <c r="G107" s="7">
        <v>84.593807</v>
      </c>
    </row>
    <row r="108" spans="1:7" ht="12.75">
      <c r="A108" s="6" t="s">
        <v>73</v>
      </c>
      <c r="B108" s="6" t="s">
        <v>185</v>
      </c>
      <c r="C108" s="6" t="s">
        <v>152</v>
      </c>
      <c r="D108" s="7">
        <v>116</v>
      </c>
      <c r="E108" s="7">
        <v>145.123128</v>
      </c>
      <c r="F108" s="7">
        <v>4.07</v>
      </c>
      <c r="G108" s="7">
        <v>149.193128</v>
      </c>
    </row>
    <row r="109" spans="1:7" ht="12.75">
      <c r="A109" s="6" t="s">
        <v>75</v>
      </c>
      <c r="B109" s="6" t="s">
        <v>186</v>
      </c>
      <c r="C109" s="6" t="s">
        <v>152</v>
      </c>
      <c r="D109" s="7">
        <v>116</v>
      </c>
      <c r="E109" s="7">
        <v>213.07204100000004</v>
      </c>
      <c r="F109" s="7">
        <v>4.07</v>
      </c>
      <c r="G109" s="7">
        <v>217.142041</v>
      </c>
    </row>
    <row r="110" spans="1:7" ht="12.75">
      <c r="A110" s="6" t="s">
        <v>77</v>
      </c>
      <c r="B110" s="6" t="s">
        <v>187</v>
      </c>
      <c r="C110" s="6" t="s">
        <v>152</v>
      </c>
      <c r="D110" s="7">
        <v>116</v>
      </c>
      <c r="E110" s="7">
        <v>242.141737</v>
      </c>
      <c r="F110" s="7">
        <v>4.07</v>
      </c>
      <c r="G110" s="7">
        <v>246.211737</v>
      </c>
    </row>
    <row r="111" spans="1:7" ht="12.75">
      <c r="A111" s="6" t="s">
        <v>79</v>
      </c>
      <c r="B111" s="6" t="s">
        <v>188</v>
      </c>
      <c r="C111" s="6" t="s">
        <v>152</v>
      </c>
      <c r="D111" s="7">
        <v>116</v>
      </c>
      <c r="E111" s="7">
        <v>205.05694100000002</v>
      </c>
      <c r="F111" s="7">
        <v>4.07</v>
      </c>
      <c r="G111" s="7">
        <v>209.12694100000002</v>
      </c>
    </row>
    <row r="112" spans="1:7" ht="12.75">
      <c r="A112" s="6" t="s">
        <v>81</v>
      </c>
      <c r="B112" s="6" t="s">
        <v>189</v>
      </c>
      <c r="C112" s="6" t="s">
        <v>152</v>
      </c>
      <c r="D112" s="7">
        <v>116</v>
      </c>
      <c r="E112" s="7">
        <v>207.56913800000004</v>
      </c>
      <c r="F112" s="7">
        <v>4.07</v>
      </c>
      <c r="G112" s="7">
        <v>211.63913800000003</v>
      </c>
    </row>
    <row r="113" spans="1:7" ht="12.75">
      <c r="A113" s="6" t="s">
        <v>83</v>
      </c>
      <c r="B113" s="6" t="s">
        <v>190</v>
      </c>
      <c r="C113" s="6" t="s">
        <v>152</v>
      </c>
      <c r="D113" s="7">
        <v>116</v>
      </c>
      <c r="E113" s="7">
        <v>273.245112</v>
      </c>
      <c r="F113" s="7">
        <v>4.07</v>
      </c>
      <c r="G113" s="7">
        <v>277.315112</v>
      </c>
    </row>
    <row r="114" spans="1:7" ht="12.75">
      <c r="A114" s="6" t="s">
        <v>85</v>
      </c>
      <c r="B114" s="6" t="s">
        <v>191</v>
      </c>
      <c r="C114" s="6" t="s">
        <v>152</v>
      </c>
      <c r="D114" s="7">
        <v>116</v>
      </c>
      <c r="E114" s="7">
        <v>106.00465</v>
      </c>
      <c r="F114" s="7">
        <v>4.07</v>
      </c>
      <c r="G114" s="7">
        <v>110.07465</v>
      </c>
    </row>
    <row r="115" spans="1:7" ht="12.75">
      <c r="A115" s="6" t="s">
        <v>87</v>
      </c>
      <c r="B115" s="6" t="s">
        <v>192</v>
      </c>
      <c r="C115" s="6" t="s">
        <v>152</v>
      </c>
      <c r="D115" s="7">
        <v>116</v>
      </c>
      <c r="E115" s="7">
        <v>214.507582</v>
      </c>
      <c r="F115" s="7">
        <v>4.07</v>
      </c>
      <c r="G115" s="7">
        <v>218.577582</v>
      </c>
    </row>
    <row r="116" spans="1:7" ht="12.75">
      <c r="A116" s="6" t="s">
        <v>89</v>
      </c>
      <c r="B116" s="6" t="s">
        <v>193</v>
      </c>
      <c r="C116" s="6" t="s">
        <v>152</v>
      </c>
      <c r="D116" s="7">
        <v>116</v>
      </c>
      <c r="E116" s="7">
        <v>136.749142</v>
      </c>
      <c r="F116" s="7">
        <v>4.07</v>
      </c>
      <c r="G116" s="7">
        <v>140.819142</v>
      </c>
    </row>
    <row r="117" spans="1:7" ht="12.75">
      <c r="A117" s="6" t="s">
        <v>91</v>
      </c>
      <c r="B117" s="6" t="s">
        <v>194</v>
      </c>
      <c r="C117" s="6" t="s">
        <v>152</v>
      </c>
      <c r="D117" s="7">
        <v>116</v>
      </c>
      <c r="E117" s="7">
        <v>246.089472</v>
      </c>
      <c r="F117" s="7">
        <v>4.07</v>
      </c>
      <c r="G117" s="7">
        <v>250.159472</v>
      </c>
    </row>
    <row r="118" spans="1:7" ht="12.75">
      <c r="A118" s="6" t="s">
        <v>93</v>
      </c>
      <c r="B118" s="6" t="s">
        <v>195</v>
      </c>
      <c r="C118" s="6" t="s">
        <v>152</v>
      </c>
      <c r="D118" s="7">
        <v>116</v>
      </c>
      <c r="E118" s="7">
        <v>212.832785</v>
      </c>
      <c r="F118" s="7">
        <v>4.07</v>
      </c>
      <c r="G118" s="7">
        <v>216.902785</v>
      </c>
    </row>
    <row r="119" spans="1:7" ht="12.75">
      <c r="A119" s="6" t="s">
        <v>95</v>
      </c>
      <c r="B119" s="6" t="s">
        <v>196</v>
      </c>
      <c r="C119" s="6" t="s">
        <v>152</v>
      </c>
      <c r="D119" s="7">
        <v>116</v>
      </c>
      <c r="E119" s="7">
        <v>211.277617</v>
      </c>
      <c r="F119" s="7">
        <v>4.07</v>
      </c>
      <c r="G119" s="7">
        <v>215.34761700000004</v>
      </c>
    </row>
    <row r="120" spans="1:7" ht="12.75">
      <c r="A120" s="6" t="s">
        <v>97</v>
      </c>
      <c r="B120" s="6" t="s">
        <v>197</v>
      </c>
      <c r="C120" s="6" t="s">
        <v>152</v>
      </c>
      <c r="D120" s="7">
        <v>116</v>
      </c>
      <c r="E120" s="7">
        <v>161.272957</v>
      </c>
      <c r="F120" s="7">
        <v>4.07</v>
      </c>
      <c r="G120" s="7">
        <v>165.34295700000004</v>
      </c>
    </row>
    <row r="121" spans="1:7" ht="12.75">
      <c r="A121" s="6" t="s">
        <v>99</v>
      </c>
      <c r="B121" s="6" t="s">
        <v>198</v>
      </c>
      <c r="C121" s="6" t="s">
        <v>152</v>
      </c>
      <c r="D121" s="7">
        <v>116</v>
      </c>
      <c r="E121" s="7">
        <v>149.669006</v>
      </c>
      <c r="F121" s="7">
        <v>4.07</v>
      </c>
      <c r="G121" s="7">
        <v>153.739006</v>
      </c>
    </row>
    <row r="122" spans="1:7" ht="12.75">
      <c r="A122" s="6" t="s">
        <v>101</v>
      </c>
      <c r="B122" s="6" t="s">
        <v>199</v>
      </c>
      <c r="C122" s="6" t="s">
        <v>152</v>
      </c>
      <c r="D122" s="7">
        <v>116</v>
      </c>
      <c r="E122" s="7">
        <v>265.469268</v>
      </c>
      <c r="F122" s="7">
        <v>4.07</v>
      </c>
      <c r="G122" s="7">
        <v>269.539268</v>
      </c>
    </row>
    <row r="123" spans="1:7" ht="12.75">
      <c r="A123" s="6" t="s">
        <v>103</v>
      </c>
      <c r="B123" s="6" t="s">
        <v>200</v>
      </c>
      <c r="C123" s="6" t="s">
        <v>152</v>
      </c>
      <c r="D123" s="7">
        <v>116</v>
      </c>
      <c r="E123" s="7">
        <v>218.096434</v>
      </c>
      <c r="F123" s="7">
        <v>4.07</v>
      </c>
      <c r="G123" s="7">
        <v>222.166434</v>
      </c>
    </row>
    <row r="124" spans="1:7" ht="12.75">
      <c r="A124" s="6" t="s">
        <v>105</v>
      </c>
      <c r="B124" s="6" t="s">
        <v>201</v>
      </c>
      <c r="C124" s="6" t="s">
        <v>152</v>
      </c>
      <c r="D124" s="7">
        <v>116</v>
      </c>
      <c r="E124" s="7">
        <v>207.56913600000001</v>
      </c>
      <c r="F124" s="7">
        <v>4.07</v>
      </c>
      <c r="G124" s="7">
        <v>211.639136</v>
      </c>
    </row>
    <row r="125" spans="1:7" ht="12.75">
      <c r="A125" s="6" t="s">
        <v>107</v>
      </c>
      <c r="B125" s="6" t="s">
        <v>202</v>
      </c>
      <c r="C125" s="6" t="s">
        <v>152</v>
      </c>
      <c r="D125" s="7">
        <v>116</v>
      </c>
      <c r="E125" s="7">
        <v>231.973326</v>
      </c>
      <c r="F125" s="7">
        <v>4.07</v>
      </c>
      <c r="G125" s="7">
        <v>236.043326</v>
      </c>
    </row>
    <row r="126" spans="1:7" ht="12.75">
      <c r="A126" s="6" t="s">
        <v>109</v>
      </c>
      <c r="B126" s="6" t="s">
        <v>203</v>
      </c>
      <c r="C126" s="6" t="s">
        <v>152</v>
      </c>
      <c r="D126" s="7">
        <v>116</v>
      </c>
      <c r="E126" s="7">
        <v>89.495934</v>
      </c>
      <c r="F126" s="7">
        <v>4.07</v>
      </c>
      <c r="G126" s="7">
        <v>93.565934</v>
      </c>
    </row>
    <row r="127" spans="1:7" ht="12.75">
      <c r="A127" s="6" t="s">
        <v>111</v>
      </c>
      <c r="B127" s="6" t="s">
        <v>204</v>
      </c>
      <c r="C127" s="6" t="s">
        <v>152</v>
      </c>
      <c r="D127" s="7">
        <v>116</v>
      </c>
      <c r="E127" s="7">
        <v>240.586568</v>
      </c>
      <c r="F127" s="7">
        <v>4.07</v>
      </c>
      <c r="G127" s="7">
        <v>244.65656800000002</v>
      </c>
    </row>
    <row r="128" spans="1:7" ht="12.75">
      <c r="A128" s="6" t="s">
        <v>113</v>
      </c>
      <c r="B128" s="6" t="s">
        <v>205</v>
      </c>
      <c r="C128" s="6" t="s">
        <v>152</v>
      </c>
      <c r="D128" s="7">
        <v>116</v>
      </c>
      <c r="E128" s="7">
        <v>220.72825699999999</v>
      </c>
      <c r="F128" s="7">
        <v>4.07</v>
      </c>
      <c r="G128" s="7">
        <v>224.798257</v>
      </c>
    </row>
    <row r="129" spans="1:7" ht="12.75">
      <c r="A129" s="6" t="s">
        <v>115</v>
      </c>
      <c r="B129" s="6" t="s">
        <v>206</v>
      </c>
      <c r="C129" s="6" t="s">
        <v>152</v>
      </c>
      <c r="D129" s="7">
        <v>116</v>
      </c>
      <c r="E129" s="7">
        <v>119.881541</v>
      </c>
      <c r="F129" s="7">
        <v>4.07</v>
      </c>
      <c r="G129" s="7">
        <v>123.951541</v>
      </c>
    </row>
    <row r="130" spans="1:7" ht="12.75">
      <c r="A130" s="6" t="s">
        <v>117</v>
      </c>
      <c r="B130" s="6" t="s">
        <v>207</v>
      </c>
      <c r="C130" s="6" t="s">
        <v>152</v>
      </c>
      <c r="D130" s="7">
        <v>116</v>
      </c>
      <c r="E130" s="7">
        <v>272.76660000000004</v>
      </c>
      <c r="F130" s="7">
        <v>4.07</v>
      </c>
      <c r="G130" s="7">
        <v>276.83660000000003</v>
      </c>
    </row>
    <row r="131" spans="1:7" ht="12.75">
      <c r="A131" s="6" t="s">
        <v>119</v>
      </c>
      <c r="B131" s="6" t="s">
        <v>208</v>
      </c>
      <c r="C131" s="6" t="s">
        <v>152</v>
      </c>
      <c r="D131" s="7">
        <v>116</v>
      </c>
      <c r="E131" s="7">
        <v>137.706168</v>
      </c>
      <c r="F131" s="7">
        <v>4.07</v>
      </c>
      <c r="G131" s="7">
        <v>141.77616799999998</v>
      </c>
    </row>
    <row r="132" spans="1:7" ht="12.75">
      <c r="A132" s="6" t="s">
        <v>121</v>
      </c>
      <c r="B132" s="6" t="s">
        <v>209</v>
      </c>
      <c r="C132" s="6" t="s">
        <v>152</v>
      </c>
      <c r="D132" s="7">
        <v>116</v>
      </c>
      <c r="E132" s="7">
        <v>229.700387</v>
      </c>
      <c r="F132" s="7">
        <v>4.07</v>
      </c>
      <c r="G132" s="7">
        <v>233.77038700000003</v>
      </c>
    </row>
    <row r="133" spans="1:7" ht="12.75">
      <c r="A133" s="6" t="s">
        <v>123</v>
      </c>
      <c r="B133" s="6" t="s">
        <v>210</v>
      </c>
      <c r="C133" s="6" t="s">
        <v>152</v>
      </c>
      <c r="D133" s="7">
        <v>116</v>
      </c>
      <c r="E133" s="7">
        <v>246.089472</v>
      </c>
      <c r="F133" s="7">
        <v>4.07</v>
      </c>
      <c r="G133" s="7">
        <v>250.159472</v>
      </c>
    </row>
    <row r="134" spans="1:7" ht="12.75">
      <c r="A134" s="6" t="s">
        <v>125</v>
      </c>
      <c r="B134" s="6" t="s">
        <v>211</v>
      </c>
      <c r="C134" s="6" t="s">
        <v>152</v>
      </c>
      <c r="D134" s="7">
        <v>116</v>
      </c>
      <c r="E134" s="7">
        <v>174.31245000000004</v>
      </c>
      <c r="F134" s="7">
        <v>4.07</v>
      </c>
      <c r="G134" s="7">
        <v>178.38245</v>
      </c>
    </row>
    <row r="135" spans="1:7" ht="12.75">
      <c r="A135" s="6" t="s">
        <v>127</v>
      </c>
      <c r="B135" s="6" t="s">
        <v>212</v>
      </c>
      <c r="C135" s="6" t="s">
        <v>152</v>
      </c>
      <c r="D135" s="7">
        <v>116</v>
      </c>
      <c r="E135" s="7">
        <v>108.51684500000002</v>
      </c>
      <c r="F135" s="7">
        <v>4.07</v>
      </c>
      <c r="G135" s="7">
        <v>112.586845</v>
      </c>
    </row>
    <row r="136" spans="1:7" ht="12.75">
      <c r="A136" s="6" t="s">
        <v>129</v>
      </c>
      <c r="B136" s="6" t="s">
        <v>213</v>
      </c>
      <c r="C136" s="6" t="s">
        <v>152</v>
      </c>
      <c r="D136" s="7">
        <v>116</v>
      </c>
      <c r="E136" s="7">
        <v>117.608603</v>
      </c>
      <c r="F136" s="7">
        <v>4.07</v>
      </c>
      <c r="G136" s="7">
        <v>121.67860300000001</v>
      </c>
    </row>
    <row r="137" spans="1:7" ht="12.75">
      <c r="A137" s="6" t="s">
        <v>131</v>
      </c>
      <c r="B137" s="6" t="s">
        <v>214</v>
      </c>
      <c r="C137" s="6" t="s">
        <v>152</v>
      </c>
      <c r="D137" s="7">
        <v>116</v>
      </c>
      <c r="E137" s="7">
        <v>179.57609799999997</v>
      </c>
      <c r="F137" s="7">
        <v>4.07</v>
      </c>
      <c r="G137" s="7">
        <v>183.646098</v>
      </c>
    </row>
    <row r="138" spans="1:7" ht="12.75">
      <c r="A138" s="6" t="s">
        <v>133</v>
      </c>
      <c r="B138" s="6" t="s">
        <v>215</v>
      </c>
      <c r="C138" s="6" t="s">
        <v>152</v>
      </c>
      <c r="D138" s="7">
        <v>116</v>
      </c>
      <c r="E138" s="7">
        <v>221.924542</v>
      </c>
      <c r="F138" s="7">
        <v>4.07</v>
      </c>
      <c r="G138" s="7">
        <v>225.994542</v>
      </c>
    </row>
    <row r="139" spans="1:7" ht="12.75">
      <c r="A139" s="6" t="s">
        <v>135</v>
      </c>
      <c r="B139" s="6" t="s">
        <v>216</v>
      </c>
      <c r="C139" s="6" t="s">
        <v>152</v>
      </c>
      <c r="D139" s="7">
        <v>116</v>
      </c>
      <c r="E139" s="7">
        <v>308.894367</v>
      </c>
      <c r="F139" s="7">
        <v>4.07</v>
      </c>
      <c r="G139" s="7">
        <v>312.964367</v>
      </c>
    </row>
    <row r="140" spans="1:7" ht="12.75">
      <c r="A140" s="6" t="s">
        <v>137</v>
      </c>
      <c r="B140" s="6" t="s">
        <v>217</v>
      </c>
      <c r="C140" s="6" t="s">
        <v>152</v>
      </c>
      <c r="D140" s="7">
        <v>116</v>
      </c>
      <c r="E140" s="7">
        <v>226.692451</v>
      </c>
      <c r="F140" s="7">
        <v>4.07</v>
      </c>
      <c r="G140" s="7">
        <v>230.762451</v>
      </c>
    </row>
    <row r="141" spans="1:7" ht="12.75">
      <c r="A141" s="6" t="s">
        <v>139</v>
      </c>
      <c r="B141" s="6" t="s">
        <v>218</v>
      </c>
      <c r="C141" s="6" t="s">
        <v>152</v>
      </c>
      <c r="D141" s="7">
        <v>116</v>
      </c>
      <c r="E141" s="7">
        <v>207.569137</v>
      </c>
      <c r="F141" s="7">
        <v>4.07</v>
      </c>
      <c r="G141" s="7">
        <v>211.639137</v>
      </c>
    </row>
    <row r="142" spans="1:7" ht="12.75">
      <c r="A142" s="6" t="s">
        <v>141</v>
      </c>
      <c r="B142" s="6" t="s">
        <v>219</v>
      </c>
      <c r="C142" s="6" t="s">
        <v>152</v>
      </c>
      <c r="D142" s="7">
        <v>116</v>
      </c>
      <c r="E142" s="7">
        <v>290.112713</v>
      </c>
      <c r="F142" s="7">
        <v>4.07</v>
      </c>
      <c r="G142" s="7">
        <v>294.182713</v>
      </c>
    </row>
    <row r="143" spans="1:7" ht="12.75">
      <c r="A143" s="6" t="s">
        <v>143</v>
      </c>
      <c r="B143" s="6" t="s">
        <v>220</v>
      </c>
      <c r="C143" s="6" t="s">
        <v>152</v>
      </c>
      <c r="D143" s="7">
        <v>116</v>
      </c>
      <c r="E143" s="7">
        <v>174.671334</v>
      </c>
      <c r="F143" s="7">
        <v>4.07</v>
      </c>
      <c r="G143" s="7">
        <v>178.741334</v>
      </c>
    </row>
    <row r="144" spans="1:7" ht="12.75">
      <c r="A144" s="6" t="s">
        <v>145</v>
      </c>
      <c r="B144" s="6" t="s">
        <v>221</v>
      </c>
      <c r="C144" s="6" t="s">
        <v>152</v>
      </c>
      <c r="D144" s="7">
        <v>116</v>
      </c>
      <c r="E144" s="7">
        <v>60.665498</v>
      </c>
      <c r="F144" s="7">
        <v>4.07</v>
      </c>
      <c r="G144" s="7">
        <v>64.73549799999999</v>
      </c>
    </row>
    <row r="145" spans="1:7" ht="12.75">
      <c r="A145" s="6" t="s">
        <v>147</v>
      </c>
      <c r="B145" s="6" t="s">
        <v>222</v>
      </c>
      <c r="C145" s="6" t="s">
        <v>152</v>
      </c>
      <c r="D145" s="7">
        <v>116</v>
      </c>
      <c r="E145" s="7">
        <v>244.653933</v>
      </c>
      <c r="F145" s="7">
        <v>4.07</v>
      </c>
      <c r="G145" s="7">
        <v>248.72393300000002</v>
      </c>
    </row>
    <row r="146" spans="1:7" ht="12.75">
      <c r="A146" s="6" t="s">
        <v>149</v>
      </c>
      <c r="B146" s="6" t="s">
        <v>223</v>
      </c>
      <c r="C146" s="6" t="s">
        <v>152</v>
      </c>
      <c r="D146" s="7">
        <v>116</v>
      </c>
      <c r="E146" s="7">
        <v>68.082456</v>
      </c>
      <c r="F146" s="7">
        <v>4.07</v>
      </c>
      <c r="G146" s="7">
        <v>72.152456</v>
      </c>
    </row>
    <row r="147" spans="1:7" ht="12.75">
      <c r="A147" s="6" t="s">
        <v>224</v>
      </c>
      <c r="B147" s="6" t="s">
        <v>225</v>
      </c>
      <c r="C147" s="6" t="s">
        <v>152</v>
      </c>
      <c r="D147" s="7">
        <v>116</v>
      </c>
      <c r="E147" s="7">
        <v>229.820014</v>
      </c>
      <c r="F147" s="7">
        <v>4.07</v>
      </c>
      <c r="G147" s="7">
        <v>233.890014</v>
      </c>
    </row>
    <row r="148" spans="1:7" ht="12.75">
      <c r="A148" s="6" t="s">
        <v>226</v>
      </c>
      <c r="B148" s="6" t="s">
        <v>227</v>
      </c>
      <c r="C148" s="6" t="s">
        <v>152</v>
      </c>
      <c r="D148" s="7">
        <v>116</v>
      </c>
      <c r="E148" s="7">
        <v>251.59237700000003</v>
      </c>
      <c r="F148" s="7">
        <v>4.07</v>
      </c>
      <c r="G148" s="7">
        <v>255.662377</v>
      </c>
    </row>
    <row r="149" spans="1:7" ht="12.75">
      <c r="A149" s="6" t="s">
        <v>228</v>
      </c>
      <c r="B149" s="6" t="s">
        <v>229</v>
      </c>
      <c r="C149" s="6" t="s">
        <v>152</v>
      </c>
      <c r="D149" s="7">
        <v>116</v>
      </c>
      <c r="E149" s="7">
        <v>150.626033</v>
      </c>
      <c r="F149" s="7">
        <v>4.07</v>
      </c>
      <c r="G149" s="7">
        <v>154.696033</v>
      </c>
    </row>
    <row r="150" spans="1:7" ht="12.75">
      <c r="A150" s="6" t="s">
        <v>230</v>
      </c>
      <c r="B150" s="6" t="s">
        <v>231</v>
      </c>
      <c r="C150" s="6" t="s">
        <v>152</v>
      </c>
      <c r="D150" s="7">
        <v>116</v>
      </c>
      <c r="E150" s="7">
        <v>272.527341</v>
      </c>
      <c r="F150" s="7">
        <v>4.07</v>
      </c>
      <c r="G150" s="7">
        <v>276.59734100000003</v>
      </c>
    </row>
    <row r="151" spans="1:7" ht="12.75">
      <c r="A151" s="6" t="s">
        <v>232</v>
      </c>
      <c r="B151" s="6" t="s">
        <v>233</v>
      </c>
      <c r="C151" s="6" t="s">
        <v>152</v>
      </c>
      <c r="D151" s="7">
        <v>253</v>
      </c>
      <c r="E151" s="7">
        <v>223.136226</v>
      </c>
      <c r="F151" s="7">
        <v>4.07</v>
      </c>
      <c r="G151" s="7">
        <v>227.206226</v>
      </c>
    </row>
    <row r="152" spans="1:7" ht="12.75">
      <c r="A152" s="6" t="s">
        <v>234</v>
      </c>
      <c r="B152" s="6" t="s">
        <v>235</v>
      </c>
      <c r="C152" s="6" t="s">
        <v>152</v>
      </c>
      <c r="D152" s="7">
        <v>253</v>
      </c>
      <c r="E152" s="7">
        <v>326.495138</v>
      </c>
      <c r="F152" s="7">
        <v>4.07</v>
      </c>
      <c r="G152" s="7">
        <v>330.565138</v>
      </c>
    </row>
    <row r="153" spans="1:7" ht="12.75">
      <c r="A153" s="6" t="s">
        <v>236</v>
      </c>
      <c r="B153" s="6" t="s">
        <v>237</v>
      </c>
      <c r="C153" s="6" t="s">
        <v>152</v>
      </c>
      <c r="D153" s="7">
        <v>255</v>
      </c>
      <c r="E153" s="7">
        <v>324.84327</v>
      </c>
      <c r="F153" s="7">
        <v>4.07</v>
      </c>
      <c r="G153" s="7">
        <v>328.91327000000007</v>
      </c>
    </row>
    <row r="154" spans="1:7" ht="12.75">
      <c r="A154" s="6" t="s">
        <v>238</v>
      </c>
      <c r="B154" s="6" t="s">
        <v>239</v>
      </c>
      <c r="C154" s="6" t="s">
        <v>152</v>
      </c>
      <c r="D154" s="7">
        <v>255</v>
      </c>
      <c r="E154" s="7">
        <v>531.441466</v>
      </c>
      <c r="F154" s="7">
        <v>4.07</v>
      </c>
      <c r="G154" s="7">
        <v>535.511466</v>
      </c>
    </row>
    <row r="155" spans="1:7" ht="12.75">
      <c r="A155" s="6" t="s">
        <v>6</v>
      </c>
      <c r="B155" s="6" t="s">
        <v>240</v>
      </c>
      <c r="C155" s="6" t="s">
        <v>241</v>
      </c>
      <c r="D155" s="7">
        <v>96</v>
      </c>
      <c r="E155" s="7">
        <v>134.605808</v>
      </c>
      <c r="F155" s="7">
        <v>4.07</v>
      </c>
      <c r="G155" s="7">
        <v>138.675808</v>
      </c>
    </row>
    <row r="156" spans="1:7" ht="12.75">
      <c r="A156" s="6" t="s">
        <v>9</v>
      </c>
      <c r="B156" s="6" t="s">
        <v>242</v>
      </c>
      <c r="C156" s="6" t="s">
        <v>241</v>
      </c>
      <c r="D156" s="7">
        <v>96</v>
      </c>
      <c r="E156" s="7">
        <v>137.476888</v>
      </c>
      <c r="F156" s="7">
        <v>4.07</v>
      </c>
      <c r="G156" s="7">
        <v>141.546888</v>
      </c>
    </row>
    <row r="157" spans="1:7" ht="12.75">
      <c r="A157" s="6" t="s">
        <v>11</v>
      </c>
      <c r="B157" s="6" t="s">
        <v>243</v>
      </c>
      <c r="C157" s="6" t="s">
        <v>241</v>
      </c>
      <c r="D157" s="7">
        <v>116</v>
      </c>
      <c r="E157" s="7">
        <v>271.450688</v>
      </c>
      <c r="F157" s="7">
        <v>4.07</v>
      </c>
      <c r="G157" s="7">
        <v>275.520688</v>
      </c>
    </row>
    <row r="158" spans="1:7" ht="12.75">
      <c r="A158" s="6" t="s">
        <v>13</v>
      </c>
      <c r="B158" s="6" t="s">
        <v>244</v>
      </c>
      <c r="C158" s="6" t="s">
        <v>241</v>
      </c>
      <c r="D158" s="7">
        <v>116</v>
      </c>
      <c r="E158" s="7">
        <v>108.756102</v>
      </c>
      <c r="F158" s="7">
        <v>4.07</v>
      </c>
      <c r="G158" s="7">
        <v>112.82610199999999</v>
      </c>
    </row>
    <row r="159" spans="1:7" ht="12.75">
      <c r="A159" s="6" t="s">
        <v>15</v>
      </c>
      <c r="B159" s="6" t="s">
        <v>245</v>
      </c>
      <c r="C159" s="6" t="s">
        <v>241</v>
      </c>
      <c r="D159" s="7">
        <v>116</v>
      </c>
      <c r="E159" s="7">
        <v>227.66670400000004</v>
      </c>
      <c r="F159" s="7">
        <v>4.07</v>
      </c>
      <c r="G159" s="7">
        <v>231.736704</v>
      </c>
    </row>
    <row r="160" spans="1:7" ht="12.75">
      <c r="A160" s="6" t="s">
        <v>17</v>
      </c>
      <c r="B160" s="6" t="s">
        <v>246</v>
      </c>
      <c r="C160" s="6" t="s">
        <v>241</v>
      </c>
      <c r="D160" s="7">
        <v>116</v>
      </c>
      <c r="E160" s="7">
        <v>145.482012</v>
      </c>
      <c r="F160" s="7">
        <v>4.07</v>
      </c>
      <c r="G160" s="7">
        <v>149.552012</v>
      </c>
    </row>
    <row r="161" spans="1:7" ht="12.75">
      <c r="A161" s="6" t="s">
        <v>19</v>
      </c>
      <c r="B161" s="6" t="s">
        <v>247</v>
      </c>
      <c r="C161" s="6" t="s">
        <v>241</v>
      </c>
      <c r="D161" s="7">
        <v>116</v>
      </c>
      <c r="E161" s="7">
        <v>247.0465</v>
      </c>
      <c r="F161" s="7">
        <v>4.07</v>
      </c>
      <c r="G161" s="7">
        <v>251.11650000000003</v>
      </c>
    </row>
    <row r="162" spans="1:7" ht="12.75">
      <c r="A162" s="6" t="s">
        <v>21</v>
      </c>
      <c r="B162" s="6" t="s">
        <v>248</v>
      </c>
      <c r="C162" s="6" t="s">
        <v>241</v>
      </c>
      <c r="D162" s="7">
        <v>116</v>
      </c>
      <c r="E162" s="7">
        <v>246.44835799999998</v>
      </c>
      <c r="F162" s="7">
        <v>4.07</v>
      </c>
      <c r="G162" s="7">
        <v>250.518358</v>
      </c>
    </row>
    <row r="163" spans="1:7" ht="12.75">
      <c r="A163" s="6" t="s">
        <v>23</v>
      </c>
      <c r="B163" s="6" t="s">
        <v>249</v>
      </c>
      <c r="C163" s="6" t="s">
        <v>241</v>
      </c>
      <c r="D163" s="7">
        <v>116</v>
      </c>
      <c r="E163" s="7">
        <v>220.967515</v>
      </c>
      <c r="F163" s="7">
        <v>4.07</v>
      </c>
      <c r="G163" s="7">
        <v>225.03751499999998</v>
      </c>
    </row>
    <row r="164" spans="1:7" ht="12.75">
      <c r="A164" s="6" t="s">
        <v>25</v>
      </c>
      <c r="B164" s="6" t="s">
        <v>250</v>
      </c>
      <c r="C164" s="6" t="s">
        <v>241</v>
      </c>
      <c r="D164" s="7">
        <v>116</v>
      </c>
      <c r="E164" s="7">
        <v>218.69457599999998</v>
      </c>
      <c r="F164" s="7">
        <v>4.07</v>
      </c>
      <c r="G164" s="7">
        <v>222.76457600000003</v>
      </c>
    </row>
    <row r="165" spans="1:7" ht="12.75">
      <c r="A165" s="6" t="s">
        <v>27</v>
      </c>
      <c r="B165" s="6" t="s">
        <v>251</v>
      </c>
      <c r="C165" s="6" t="s">
        <v>241</v>
      </c>
      <c r="D165" s="7">
        <v>116</v>
      </c>
      <c r="E165" s="7">
        <v>210.20096100000004</v>
      </c>
      <c r="F165" s="7">
        <v>4.07</v>
      </c>
      <c r="G165" s="7">
        <v>214.270961</v>
      </c>
    </row>
    <row r="166" spans="1:7" ht="12.75">
      <c r="A166" s="6" t="s">
        <v>29</v>
      </c>
      <c r="B166" s="6" t="s">
        <v>252</v>
      </c>
      <c r="C166" s="6" t="s">
        <v>241</v>
      </c>
      <c r="D166" s="7">
        <v>116</v>
      </c>
      <c r="E166" s="7">
        <v>233.887379</v>
      </c>
      <c r="F166" s="7">
        <v>4.07</v>
      </c>
      <c r="G166" s="7">
        <v>237.957379</v>
      </c>
    </row>
    <row r="167" spans="1:7" ht="12.75">
      <c r="A167" s="6" t="s">
        <v>31</v>
      </c>
      <c r="B167" s="6" t="s">
        <v>253</v>
      </c>
      <c r="C167" s="6" t="s">
        <v>241</v>
      </c>
      <c r="D167" s="7">
        <v>116</v>
      </c>
      <c r="E167" s="7">
        <v>191.65856300000004</v>
      </c>
      <c r="F167" s="7">
        <v>4.07</v>
      </c>
      <c r="G167" s="7">
        <v>195.728563</v>
      </c>
    </row>
    <row r="168" spans="1:7" ht="12.75">
      <c r="A168" s="6" t="s">
        <v>33</v>
      </c>
      <c r="B168" s="6" t="s">
        <v>254</v>
      </c>
      <c r="C168" s="6" t="s">
        <v>241</v>
      </c>
      <c r="D168" s="7">
        <v>116</v>
      </c>
      <c r="E168" s="7">
        <v>173.355424</v>
      </c>
      <c r="F168" s="7">
        <v>4.07</v>
      </c>
      <c r="G168" s="7">
        <v>177.425424</v>
      </c>
    </row>
    <row r="169" spans="1:7" ht="12.75">
      <c r="A169" s="6" t="s">
        <v>35</v>
      </c>
      <c r="B169" s="6" t="s">
        <v>255</v>
      </c>
      <c r="C169" s="6" t="s">
        <v>241</v>
      </c>
      <c r="D169" s="7">
        <v>116</v>
      </c>
      <c r="E169" s="7">
        <v>65.929146</v>
      </c>
      <c r="F169" s="7">
        <v>4.07</v>
      </c>
      <c r="G169" s="7">
        <v>69.999146</v>
      </c>
    </row>
    <row r="170" spans="1:7" ht="12.75">
      <c r="A170" s="6" t="s">
        <v>37</v>
      </c>
      <c r="B170" s="6" t="s">
        <v>256</v>
      </c>
      <c r="C170" s="6" t="s">
        <v>241</v>
      </c>
      <c r="D170" s="7">
        <v>116</v>
      </c>
      <c r="E170" s="7">
        <v>184.361234</v>
      </c>
      <c r="F170" s="7">
        <v>4.07</v>
      </c>
      <c r="G170" s="7">
        <v>188.43123400000002</v>
      </c>
    </row>
    <row r="171" spans="1:7" ht="12.75">
      <c r="A171" s="6" t="s">
        <v>39</v>
      </c>
      <c r="B171" s="6" t="s">
        <v>257</v>
      </c>
      <c r="C171" s="6" t="s">
        <v>241</v>
      </c>
      <c r="D171" s="7">
        <v>116</v>
      </c>
      <c r="E171" s="7">
        <v>183.404206</v>
      </c>
      <c r="F171" s="7">
        <v>4.07</v>
      </c>
      <c r="G171" s="7">
        <v>187.47420599999998</v>
      </c>
    </row>
    <row r="172" spans="1:7" ht="12.75">
      <c r="A172" s="6" t="s">
        <v>41</v>
      </c>
      <c r="B172" s="6" t="s">
        <v>258</v>
      </c>
      <c r="C172" s="6" t="s">
        <v>241</v>
      </c>
      <c r="D172" s="7">
        <v>116</v>
      </c>
      <c r="E172" s="7">
        <v>123.59002100000002</v>
      </c>
      <c r="F172" s="7">
        <v>4.07</v>
      </c>
      <c r="G172" s="7">
        <v>127.660021</v>
      </c>
    </row>
    <row r="173" spans="1:7" ht="12.75">
      <c r="A173" s="6" t="s">
        <v>43</v>
      </c>
      <c r="B173" s="6" t="s">
        <v>259</v>
      </c>
      <c r="C173" s="6" t="s">
        <v>241</v>
      </c>
      <c r="D173" s="7">
        <v>116</v>
      </c>
      <c r="E173" s="7">
        <v>192.13707599999998</v>
      </c>
      <c r="F173" s="7">
        <v>4.07</v>
      </c>
      <c r="G173" s="7">
        <v>196.20707600000003</v>
      </c>
    </row>
    <row r="174" spans="1:7" ht="12.75">
      <c r="A174" s="6" t="s">
        <v>45</v>
      </c>
      <c r="B174" s="6" t="s">
        <v>260</v>
      </c>
      <c r="C174" s="6" t="s">
        <v>241</v>
      </c>
      <c r="D174" s="7">
        <v>116</v>
      </c>
      <c r="E174" s="7">
        <v>102.774685</v>
      </c>
      <c r="F174" s="7">
        <v>4.07</v>
      </c>
      <c r="G174" s="7">
        <v>106.844685</v>
      </c>
    </row>
    <row r="175" spans="1:7" ht="12.75">
      <c r="A175" s="6" t="s">
        <v>47</v>
      </c>
      <c r="B175" s="6" t="s">
        <v>261</v>
      </c>
      <c r="C175" s="6" t="s">
        <v>241</v>
      </c>
      <c r="D175" s="7">
        <v>116</v>
      </c>
      <c r="E175" s="7">
        <v>86.505225</v>
      </c>
      <c r="F175" s="7">
        <v>4.07</v>
      </c>
      <c r="G175" s="7">
        <v>90.57522499999999</v>
      </c>
    </row>
    <row r="176" spans="1:7" ht="12.75">
      <c r="A176" s="6" t="s">
        <v>49</v>
      </c>
      <c r="B176" s="6" t="s">
        <v>262</v>
      </c>
      <c r="C176" s="6" t="s">
        <v>241</v>
      </c>
      <c r="D176" s="7">
        <v>116</v>
      </c>
      <c r="E176" s="7">
        <v>169.646943</v>
      </c>
      <c r="F176" s="7">
        <v>4.07</v>
      </c>
      <c r="G176" s="7">
        <v>173.71694300000004</v>
      </c>
    </row>
    <row r="177" spans="1:7" ht="12.75">
      <c r="A177" s="6" t="s">
        <v>51</v>
      </c>
      <c r="B177" s="6" t="s">
        <v>263</v>
      </c>
      <c r="C177" s="6" t="s">
        <v>241</v>
      </c>
      <c r="D177" s="7">
        <v>116</v>
      </c>
      <c r="E177" s="7">
        <v>187.710827</v>
      </c>
      <c r="F177" s="7">
        <v>4.07</v>
      </c>
      <c r="G177" s="7">
        <v>191.780827</v>
      </c>
    </row>
    <row r="178" spans="1:7" ht="12.75">
      <c r="A178" s="6" t="s">
        <v>53</v>
      </c>
      <c r="B178" s="6" t="s">
        <v>264</v>
      </c>
      <c r="C178" s="6" t="s">
        <v>241</v>
      </c>
      <c r="D178" s="7">
        <v>116</v>
      </c>
      <c r="E178" s="7">
        <v>223.47971100000004</v>
      </c>
      <c r="F178" s="7">
        <v>4.07</v>
      </c>
      <c r="G178" s="7">
        <v>227.549711</v>
      </c>
    </row>
    <row r="179" spans="1:7" ht="12.75">
      <c r="A179" s="6" t="s">
        <v>55</v>
      </c>
      <c r="B179" s="6" t="s">
        <v>265</v>
      </c>
      <c r="C179" s="6" t="s">
        <v>241</v>
      </c>
      <c r="D179" s="7">
        <v>116</v>
      </c>
      <c r="E179" s="7">
        <v>218.096434</v>
      </c>
      <c r="F179" s="7">
        <v>4.07</v>
      </c>
      <c r="G179" s="7">
        <v>222.166434</v>
      </c>
    </row>
    <row r="180" spans="1:7" ht="12.75">
      <c r="A180" s="6" t="s">
        <v>57</v>
      </c>
      <c r="B180" s="6" t="s">
        <v>266</v>
      </c>
      <c r="C180" s="6" t="s">
        <v>241</v>
      </c>
      <c r="D180" s="7">
        <v>116</v>
      </c>
      <c r="E180" s="7">
        <v>184.002347</v>
      </c>
      <c r="F180" s="7">
        <v>4.07</v>
      </c>
      <c r="G180" s="7">
        <v>188.07234699999998</v>
      </c>
    </row>
    <row r="181" spans="1:7" ht="12.75">
      <c r="A181" s="6" t="s">
        <v>59</v>
      </c>
      <c r="B181" s="6" t="s">
        <v>267</v>
      </c>
      <c r="C181" s="6" t="s">
        <v>241</v>
      </c>
      <c r="D181" s="7">
        <v>116</v>
      </c>
      <c r="E181" s="7">
        <v>154.57377</v>
      </c>
      <c r="F181" s="7">
        <v>4.07</v>
      </c>
      <c r="G181" s="7">
        <v>158.64377</v>
      </c>
    </row>
    <row r="182" spans="1:7" ht="12.75">
      <c r="A182" s="6" t="s">
        <v>61</v>
      </c>
      <c r="B182" s="6" t="s">
        <v>268</v>
      </c>
      <c r="C182" s="6" t="s">
        <v>241</v>
      </c>
      <c r="D182" s="7">
        <v>116</v>
      </c>
      <c r="E182" s="7">
        <v>229.221871</v>
      </c>
      <c r="F182" s="7">
        <v>4.07</v>
      </c>
      <c r="G182" s="7">
        <v>233.29187100000004</v>
      </c>
    </row>
    <row r="183" spans="1:7" ht="12.75">
      <c r="A183" s="6" t="s">
        <v>63</v>
      </c>
      <c r="B183" s="6" t="s">
        <v>269</v>
      </c>
      <c r="C183" s="6" t="s">
        <v>241</v>
      </c>
      <c r="D183" s="7">
        <v>116</v>
      </c>
      <c r="E183" s="7">
        <v>161.033701</v>
      </c>
      <c r="F183" s="7">
        <v>4.07</v>
      </c>
      <c r="G183" s="7">
        <v>165.103701</v>
      </c>
    </row>
    <row r="184" spans="1:7" ht="12.75">
      <c r="A184" s="6" t="s">
        <v>65</v>
      </c>
      <c r="B184" s="6" t="s">
        <v>270</v>
      </c>
      <c r="C184" s="6" t="s">
        <v>241</v>
      </c>
      <c r="D184" s="7">
        <v>116</v>
      </c>
      <c r="E184" s="7">
        <v>150.506404</v>
      </c>
      <c r="F184" s="7">
        <v>4.07</v>
      </c>
      <c r="G184" s="7">
        <v>154.576404</v>
      </c>
    </row>
    <row r="185" spans="1:7" ht="12.75">
      <c r="A185" s="6" t="s">
        <v>67</v>
      </c>
      <c r="B185" s="6" t="s">
        <v>271</v>
      </c>
      <c r="C185" s="6" t="s">
        <v>241</v>
      </c>
      <c r="D185" s="7">
        <v>116</v>
      </c>
      <c r="E185" s="7">
        <v>211.277617</v>
      </c>
      <c r="F185" s="7">
        <v>4.07</v>
      </c>
      <c r="G185" s="7">
        <v>215.34761700000004</v>
      </c>
    </row>
    <row r="186" spans="1:7" ht="12.75">
      <c r="A186" s="6" t="s">
        <v>69</v>
      </c>
      <c r="B186" s="6" t="s">
        <v>272</v>
      </c>
      <c r="C186" s="6" t="s">
        <v>241</v>
      </c>
      <c r="D186" s="7">
        <v>116</v>
      </c>
      <c r="E186" s="7">
        <v>196.44369799999998</v>
      </c>
      <c r="F186" s="7">
        <v>4.07</v>
      </c>
      <c r="G186" s="7">
        <v>200.513698</v>
      </c>
    </row>
    <row r="187" spans="1:7" ht="12.75">
      <c r="A187" s="6" t="s">
        <v>71</v>
      </c>
      <c r="B187" s="6" t="s">
        <v>273</v>
      </c>
      <c r="C187" s="6" t="s">
        <v>241</v>
      </c>
      <c r="D187" s="7">
        <v>116</v>
      </c>
      <c r="E187" s="7">
        <v>126.70035899999999</v>
      </c>
      <c r="F187" s="7">
        <v>4.07</v>
      </c>
      <c r="G187" s="7">
        <v>130.77035899999998</v>
      </c>
    </row>
    <row r="188" spans="1:7" ht="12.75">
      <c r="A188" s="6" t="s">
        <v>73</v>
      </c>
      <c r="B188" s="6" t="s">
        <v>274</v>
      </c>
      <c r="C188" s="6" t="s">
        <v>241</v>
      </c>
      <c r="D188" s="7">
        <v>116</v>
      </c>
      <c r="E188" s="7">
        <v>216.302007</v>
      </c>
      <c r="F188" s="7">
        <v>4.07</v>
      </c>
      <c r="G188" s="7">
        <v>220.37200700000002</v>
      </c>
    </row>
    <row r="189" spans="1:7" ht="12.75">
      <c r="A189" s="6" t="s">
        <v>75</v>
      </c>
      <c r="B189" s="6" t="s">
        <v>275</v>
      </c>
      <c r="C189" s="6" t="s">
        <v>241</v>
      </c>
      <c r="D189" s="7">
        <v>116</v>
      </c>
      <c r="E189" s="7">
        <v>124.905933</v>
      </c>
      <c r="F189" s="7">
        <v>4.07</v>
      </c>
      <c r="G189" s="7">
        <v>128.975933</v>
      </c>
    </row>
    <row r="190" spans="1:7" ht="12.75">
      <c r="A190" s="6" t="s">
        <v>77</v>
      </c>
      <c r="B190" s="6" t="s">
        <v>276</v>
      </c>
      <c r="C190" s="6" t="s">
        <v>241</v>
      </c>
      <c r="D190" s="7">
        <v>116</v>
      </c>
      <c r="E190" s="7">
        <v>194.05113000000003</v>
      </c>
      <c r="F190" s="7">
        <v>4.07</v>
      </c>
      <c r="G190" s="7">
        <v>198.12113</v>
      </c>
    </row>
    <row r="191" spans="1:7" ht="12.75">
      <c r="A191" s="6" t="s">
        <v>79</v>
      </c>
      <c r="B191" s="6" t="s">
        <v>277</v>
      </c>
      <c r="C191" s="6" t="s">
        <v>241</v>
      </c>
      <c r="D191" s="7">
        <v>116</v>
      </c>
      <c r="E191" s="7">
        <v>249.797952</v>
      </c>
      <c r="F191" s="7">
        <v>4.07</v>
      </c>
      <c r="G191" s="7">
        <v>253.867952</v>
      </c>
    </row>
    <row r="192" spans="1:7" ht="12.75">
      <c r="A192" s="6" t="s">
        <v>81</v>
      </c>
      <c r="B192" s="6" t="s">
        <v>278</v>
      </c>
      <c r="C192" s="6" t="s">
        <v>241</v>
      </c>
      <c r="D192" s="7">
        <v>116</v>
      </c>
      <c r="E192" s="7">
        <v>165.93846400000004</v>
      </c>
      <c r="F192" s="7">
        <v>4.07</v>
      </c>
      <c r="G192" s="7">
        <v>170.00846400000003</v>
      </c>
    </row>
    <row r="193" spans="1:7" ht="12.75">
      <c r="A193" s="6" t="s">
        <v>83</v>
      </c>
      <c r="B193" s="6" t="s">
        <v>279</v>
      </c>
      <c r="C193" s="6" t="s">
        <v>241</v>
      </c>
      <c r="D193" s="7">
        <v>116</v>
      </c>
      <c r="E193" s="7">
        <v>184.36123200000003</v>
      </c>
      <c r="F193" s="7">
        <v>4.07</v>
      </c>
      <c r="G193" s="7">
        <v>188.431232</v>
      </c>
    </row>
    <row r="194" spans="1:7" ht="12.75">
      <c r="A194" s="6" t="s">
        <v>85</v>
      </c>
      <c r="B194" s="6" t="s">
        <v>280</v>
      </c>
      <c r="C194" s="6" t="s">
        <v>241</v>
      </c>
      <c r="D194" s="7">
        <v>116</v>
      </c>
      <c r="E194" s="7">
        <v>205.05694100000002</v>
      </c>
      <c r="F194" s="7">
        <v>4.07</v>
      </c>
      <c r="G194" s="7">
        <v>209.12694100000002</v>
      </c>
    </row>
    <row r="195" spans="1:7" ht="12.75">
      <c r="A195" s="6" t="s">
        <v>87</v>
      </c>
      <c r="B195" s="6" t="s">
        <v>281</v>
      </c>
      <c r="C195" s="6" t="s">
        <v>241</v>
      </c>
      <c r="D195" s="7">
        <v>116</v>
      </c>
      <c r="E195" s="7">
        <v>202.90363</v>
      </c>
      <c r="F195" s="7">
        <v>4.07</v>
      </c>
      <c r="G195" s="7">
        <v>206.97363</v>
      </c>
    </row>
    <row r="196" spans="1:7" ht="12.75">
      <c r="A196" s="6" t="s">
        <v>89</v>
      </c>
      <c r="B196" s="6" t="s">
        <v>282</v>
      </c>
      <c r="C196" s="6" t="s">
        <v>241</v>
      </c>
      <c r="D196" s="7">
        <v>116</v>
      </c>
      <c r="E196" s="7">
        <v>190.701537</v>
      </c>
      <c r="F196" s="7">
        <v>4.07</v>
      </c>
      <c r="G196" s="7">
        <v>194.771537</v>
      </c>
    </row>
    <row r="197" spans="1:7" ht="12.75">
      <c r="A197" s="6" t="s">
        <v>91</v>
      </c>
      <c r="B197" s="6" t="s">
        <v>283</v>
      </c>
      <c r="C197" s="6" t="s">
        <v>241</v>
      </c>
      <c r="D197" s="7">
        <v>116</v>
      </c>
      <c r="E197" s="7">
        <v>138.90245199999998</v>
      </c>
      <c r="F197" s="7">
        <v>4.07</v>
      </c>
      <c r="G197" s="7">
        <v>142.972452</v>
      </c>
    </row>
    <row r="198" spans="1:7" ht="12.75">
      <c r="A198" s="6" t="s">
        <v>93</v>
      </c>
      <c r="B198" s="6" t="s">
        <v>284</v>
      </c>
      <c r="C198" s="6" t="s">
        <v>241</v>
      </c>
      <c r="D198" s="7">
        <v>116</v>
      </c>
      <c r="E198" s="7">
        <v>173.83393700000002</v>
      </c>
      <c r="F198" s="7">
        <v>4.07</v>
      </c>
      <c r="G198" s="7">
        <v>177.90393699999998</v>
      </c>
    </row>
    <row r="199" spans="1:7" ht="12.75">
      <c r="A199" s="6" t="s">
        <v>95</v>
      </c>
      <c r="B199" s="6" t="s">
        <v>285</v>
      </c>
      <c r="C199" s="6" t="s">
        <v>241</v>
      </c>
      <c r="D199" s="7">
        <v>116</v>
      </c>
      <c r="E199" s="7">
        <v>204.219543</v>
      </c>
      <c r="F199" s="7">
        <v>4.07</v>
      </c>
      <c r="G199" s="7">
        <v>208.289543</v>
      </c>
    </row>
    <row r="200" spans="1:7" ht="12.75">
      <c r="A200" s="6" t="s">
        <v>97</v>
      </c>
      <c r="B200" s="6" t="s">
        <v>286</v>
      </c>
      <c r="C200" s="6" t="s">
        <v>241</v>
      </c>
      <c r="D200" s="7">
        <v>116</v>
      </c>
      <c r="E200" s="7">
        <v>100.741002</v>
      </c>
      <c r="F200" s="7">
        <v>4.07</v>
      </c>
      <c r="G200" s="7">
        <v>104.81100200000002</v>
      </c>
    </row>
    <row r="201" spans="1:7" ht="12.75">
      <c r="A201" s="6" t="s">
        <v>99</v>
      </c>
      <c r="B201" s="6" t="s">
        <v>287</v>
      </c>
      <c r="C201" s="6" t="s">
        <v>241</v>
      </c>
      <c r="D201" s="7">
        <v>116</v>
      </c>
      <c r="E201" s="7">
        <v>190.821165</v>
      </c>
      <c r="F201" s="7">
        <v>4.07</v>
      </c>
      <c r="G201" s="7">
        <v>194.891165</v>
      </c>
    </row>
    <row r="202" spans="1:7" ht="12.75">
      <c r="A202" s="6" t="s">
        <v>101</v>
      </c>
      <c r="B202" s="6" t="s">
        <v>288</v>
      </c>
      <c r="C202" s="6" t="s">
        <v>241</v>
      </c>
      <c r="D202" s="7">
        <v>116</v>
      </c>
      <c r="E202" s="7">
        <v>187.710828</v>
      </c>
      <c r="F202" s="7">
        <v>4.07</v>
      </c>
      <c r="G202" s="7">
        <v>191.780828</v>
      </c>
    </row>
    <row r="203" spans="1:7" ht="12.75">
      <c r="A203" s="6" t="s">
        <v>103</v>
      </c>
      <c r="B203" s="6" t="s">
        <v>289</v>
      </c>
      <c r="C203" s="6" t="s">
        <v>241</v>
      </c>
      <c r="D203" s="7">
        <v>116</v>
      </c>
      <c r="E203" s="7">
        <v>213.311298</v>
      </c>
      <c r="F203" s="7">
        <v>4.07</v>
      </c>
      <c r="G203" s="7">
        <v>217.381298</v>
      </c>
    </row>
    <row r="204" spans="1:7" ht="12.75">
      <c r="A204" s="6" t="s">
        <v>105</v>
      </c>
      <c r="B204" s="6" t="s">
        <v>290</v>
      </c>
      <c r="C204" s="6" t="s">
        <v>241</v>
      </c>
      <c r="D204" s="7">
        <v>116</v>
      </c>
      <c r="E204" s="7">
        <v>192.495963</v>
      </c>
      <c r="F204" s="7">
        <v>4.07</v>
      </c>
      <c r="G204" s="7">
        <v>196.565963</v>
      </c>
    </row>
    <row r="205" spans="1:7" ht="12.75">
      <c r="A205" s="6" t="s">
        <v>107</v>
      </c>
      <c r="B205" s="6" t="s">
        <v>291</v>
      </c>
      <c r="C205" s="6" t="s">
        <v>241</v>
      </c>
      <c r="D205" s="7">
        <v>116</v>
      </c>
      <c r="E205" s="7">
        <v>196.324069</v>
      </c>
      <c r="F205" s="7">
        <v>4.07</v>
      </c>
      <c r="G205" s="7">
        <v>200.39406900000003</v>
      </c>
    </row>
    <row r="206" spans="1:7" ht="12.75">
      <c r="A206" s="6" t="s">
        <v>109</v>
      </c>
      <c r="B206" s="6" t="s">
        <v>292</v>
      </c>
      <c r="C206" s="6" t="s">
        <v>241</v>
      </c>
      <c r="D206" s="7">
        <v>116</v>
      </c>
      <c r="E206" s="7">
        <v>69.51799799999999</v>
      </c>
      <c r="F206" s="7">
        <v>4.07</v>
      </c>
      <c r="G206" s="7">
        <v>73.587998</v>
      </c>
    </row>
    <row r="207" spans="1:7" ht="12.75">
      <c r="A207" s="6" t="s">
        <v>111</v>
      </c>
      <c r="B207" s="6" t="s">
        <v>293</v>
      </c>
      <c r="C207" s="6" t="s">
        <v>241</v>
      </c>
      <c r="D207" s="7">
        <v>116</v>
      </c>
      <c r="E207" s="7">
        <v>223.240454</v>
      </c>
      <c r="F207" s="7">
        <v>4.07</v>
      </c>
      <c r="G207" s="7">
        <v>227.310454</v>
      </c>
    </row>
    <row r="208" spans="1:7" ht="12.75">
      <c r="A208" s="6" t="s">
        <v>113</v>
      </c>
      <c r="B208" s="6" t="s">
        <v>294</v>
      </c>
      <c r="C208" s="6" t="s">
        <v>241</v>
      </c>
      <c r="D208" s="7">
        <v>116</v>
      </c>
      <c r="E208" s="7">
        <v>213.90944</v>
      </c>
      <c r="F208" s="7">
        <v>4.07</v>
      </c>
      <c r="G208" s="7">
        <v>217.97944</v>
      </c>
    </row>
    <row r="209" spans="1:7" ht="12.75">
      <c r="A209" s="6" t="s">
        <v>115</v>
      </c>
      <c r="B209" s="6" t="s">
        <v>295</v>
      </c>
      <c r="C209" s="6" t="s">
        <v>241</v>
      </c>
      <c r="D209" s="7">
        <v>116</v>
      </c>
      <c r="E209" s="7">
        <v>140.218365</v>
      </c>
      <c r="F209" s="7">
        <v>4.07</v>
      </c>
      <c r="G209" s="7">
        <v>144.288365</v>
      </c>
    </row>
    <row r="210" spans="1:7" ht="12.75">
      <c r="A210" s="6" t="s">
        <v>117</v>
      </c>
      <c r="B210" s="6" t="s">
        <v>296</v>
      </c>
      <c r="C210" s="6" t="s">
        <v>241</v>
      </c>
      <c r="D210" s="7">
        <v>116</v>
      </c>
      <c r="E210" s="7">
        <v>189.146367</v>
      </c>
      <c r="F210" s="7">
        <v>4.07</v>
      </c>
      <c r="G210" s="7">
        <v>193.216367</v>
      </c>
    </row>
    <row r="211" spans="1:7" ht="12.75">
      <c r="A211" s="6" t="s">
        <v>119</v>
      </c>
      <c r="B211" s="6" t="s">
        <v>297</v>
      </c>
      <c r="C211" s="6" t="s">
        <v>241</v>
      </c>
      <c r="D211" s="7">
        <v>116</v>
      </c>
      <c r="E211" s="7">
        <v>159.957046</v>
      </c>
      <c r="F211" s="7">
        <v>4.07</v>
      </c>
      <c r="G211" s="7">
        <v>164.02704599999998</v>
      </c>
    </row>
    <row r="212" spans="1:7" ht="12.75">
      <c r="A212" s="6" t="s">
        <v>121</v>
      </c>
      <c r="B212" s="6" t="s">
        <v>298</v>
      </c>
      <c r="C212" s="6" t="s">
        <v>241</v>
      </c>
      <c r="D212" s="7">
        <v>116</v>
      </c>
      <c r="E212" s="7">
        <v>118.32637199999999</v>
      </c>
      <c r="F212" s="7">
        <v>4.07</v>
      </c>
      <c r="G212" s="7">
        <v>122.396372</v>
      </c>
    </row>
    <row r="213" spans="1:7" ht="12.75">
      <c r="A213" s="6" t="s">
        <v>123</v>
      </c>
      <c r="B213" s="6" t="s">
        <v>299</v>
      </c>
      <c r="C213" s="6" t="s">
        <v>241</v>
      </c>
      <c r="D213" s="7">
        <v>116</v>
      </c>
      <c r="E213" s="7">
        <v>202.78400200000002</v>
      </c>
      <c r="F213" s="7">
        <v>4.07</v>
      </c>
      <c r="G213" s="7">
        <v>206.854002</v>
      </c>
    </row>
    <row r="214" spans="1:7" ht="12.75">
      <c r="A214" s="6" t="s">
        <v>125</v>
      </c>
      <c r="B214" s="6" t="s">
        <v>300</v>
      </c>
      <c r="C214" s="6" t="s">
        <v>241</v>
      </c>
      <c r="D214" s="7">
        <v>116</v>
      </c>
      <c r="E214" s="7">
        <v>207.56913600000001</v>
      </c>
      <c r="F214" s="7">
        <v>4.07</v>
      </c>
      <c r="G214" s="7">
        <v>211.639136</v>
      </c>
    </row>
    <row r="215" spans="1:7" ht="12.75">
      <c r="A215" s="6" t="s">
        <v>127</v>
      </c>
      <c r="B215" s="6" t="s">
        <v>301</v>
      </c>
      <c r="C215" s="6" t="s">
        <v>241</v>
      </c>
      <c r="D215" s="7">
        <v>116</v>
      </c>
      <c r="E215" s="7">
        <v>186.514544</v>
      </c>
      <c r="F215" s="7">
        <v>4.07</v>
      </c>
      <c r="G215" s="7">
        <v>190.584544</v>
      </c>
    </row>
    <row r="216" spans="1:7" ht="12.75">
      <c r="A216" s="6" t="s">
        <v>129</v>
      </c>
      <c r="B216" s="6" t="s">
        <v>302</v>
      </c>
      <c r="C216" s="6" t="s">
        <v>241</v>
      </c>
      <c r="D216" s="7">
        <v>116</v>
      </c>
      <c r="E216" s="7">
        <v>150.506403</v>
      </c>
      <c r="F216" s="7">
        <v>4.07</v>
      </c>
      <c r="G216" s="7">
        <v>154.576403</v>
      </c>
    </row>
    <row r="217" spans="1:7" ht="12.75">
      <c r="A217" s="6" t="s">
        <v>131</v>
      </c>
      <c r="B217" s="6" t="s">
        <v>303</v>
      </c>
      <c r="C217" s="6" t="s">
        <v>241</v>
      </c>
      <c r="D217" s="7">
        <v>116</v>
      </c>
      <c r="E217" s="7">
        <v>233.28923700000004</v>
      </c>
      <c r="F217" s="7">
        <v>4.07</v>
      </c>
      <c r="G217" s="7">
        <v>237.359237</v>
      </c>
    </row>
    <row r="218" spans="1:7" ht="12.75">
      <c r="A218" s="6" t="s">
        <v>133</v>
      </c>
      <c r="B218" s="6" t="s">
        <v>304</v>
      </c>
      <c r="C218" s="6" t="s">
        <v>241</v>
      </c>
      <c r="D218" s="7">
        <v>116</v>
      </c>
      <c r="E218" s="7">
        <v>101.93728500000002</v>
      </c>
      <c r="F218" s="7">
        <v>4.07</v>
      </c>
      <c r="G218" s="7">
        <v>106.007285</v>
      </c>
    </row>
    <row r="219" spans="1:7" ht="12.75">
      <c r="A219" s="6" t="s">
        <v>135</v>
      </c>
      <c r="B219" s="6" t="s">
        <v>305</v>
      </c>
      <c r="C219" s="6" t="s">
        <v>241</v>
      </c>
      <c r="D219" s="7">
        <v>116</v>
      </c>
      <c r="E219" s="7">
        <v>248.003527</v>
      </c>
      <c r="F219" s="7">
        <v>4.07</v>
      </c>
      <c r="G219" s="7">
        <v>252.07352700000004</v>
      </c>
    </row>
    <row r="220" spans="1:7" ht="12.75">
      <c r="A220" s="6" t="s">
        <v>137</v>
      </c>
      <c r="B220" s="6" t="s">
        <v>306</v>
      </c>
      <c r="C220" s="6" t="s">
        <v>241</v>
      </c>
      <c r="D220" s="7">
        <v>116</v>
      </c>
      <c r="E220" s="7">
        <v>182.56680799999998</v>
      </c>
      <c r="F220" s="7">
        <v>4.07</v>
      </c>
      <c r="G220" s="7">
        <v>186.63680800000003</v>
      </c>
    </row>
    <row r="221" spans="1:7" ht="12.75">
      <c r="A221" s="6" t="s">
        <v>139</v>
      </c>
      <c r="B221" s="6" t="s">
        <v>307</v>
      </c>
      <c r="C221" s="6" t="s">
        <v>241</v>
      </c>
      <c r="D221" s="7">
        <v>116</v>
      </c>
      <c r="E221" s="7">
        <v>212.23464200000004</v>
      </c>
      <c r="F221" s="7">
        <v>4.07</v>
      </c>
      <c r="G221" s="7">
        <v>216.304642</v>
      </c>
    </row>
    <row r="222" spans="1:7" ht="12.75">
      <c r="A222" s="6" t="s">
        <v>141</v>
      </c>
      <c r="B222" s="6" t="s">
        <v>308</v>
      </c>
      <c r="C222" s="6" t="s">
        <v>241</v>
      </c>
      <c r="D222" s="7">
        <v>116</v>
      </c>
      <c r="E222" s="7">
        <v>220.84788700000001</v>
      </c>
      <c r="F222" s="7">
        <v>4.07</v>
      </c>
      <c r="G222" s="7">
        <v>224.917887</v>
      </c>
    </row>
    <row r="223" spans="1:7" ht="12.75">
      <c r="A223" s="6" t="s">
        <v>143</v>
      </c>
      <c r="B223" s="6" t="s">
        <v>309</v>
      </c>
      <c r="C223" s="6" t="s">
        <v>241</v>
      </c>
      <c r="D223" s="7">
        <v>116</v>
      </c>
      <c r="E223" s="7">
        <v>133.279918</v>
      </c>
      <c r="F223" s="7">
        <v>4.07</v>
      </c>
      <c r="G223" s="7">
        <v>137.349918</v>
      </c>
    </row>
    <row r="224" spans="1:7" ht="12.75">
      <c r="A224" s="6" t="s">
        <v>145</v>
      </c>
      <c r="B224" s="6" t="s">
        <v>310</v>
      </c>
      <c r="C224" s="6" t="s">
        <v>241</v>
      </c>
      <c r="D224" s="7">
        <v>116</v>
      </c>
      <c r="E224" s="7">
        <v>184.48086200000003</v>
      </c>
      <c r="F224" s="7">
        <v>4.07</v>
      </c>
      <c r="G224" s="7">
        <v>188.550862</v>
      </c>
    </row>
    <row r="225" spans="1:7" ht="12.75">
      <c r="A225" s="6" t="s">
        <v>147</v>
      </c>
      <c r="B225" s="6" t="s">
        <v>311</v>
      </c>
      <c r="C225" s="6" t="s">
        <v>241</v>
      </c>
      <c r="D225" s="7">
        <v>116</v>
      </c>
      <c r="E225" s="7">
        <v>153.736369</v>
      </c>
      <c r="F225" s="7">
        <v>4.07</v>
      </c>
      <c r="G225" s="7">
        <v>157.806369</v>
      </c>
    </row>
    <row r="226" spans="1:7" ht="12.75">
      <c r="A226" s="6" t="s">
        <v>149</v>
      </c>
      <c r="B226" s="6" t="s">
        <v>312</v>
      </c>
      <c r="C226" s="6" t="s">
        <v>241</v>
      </c>
      <c r="D226" s="7">
        <v>116</v>
      </c>
      <c r="E226" s="7">
        <v>218.45531900000003</v>
      </c>
      <c r="F226" s="7">
        <v>4.07</v>
      </c>
      <c r="G226" s="7">
        <v>222.525319</v>
      </c>
    </row>
    <row r="227" spans="1:7" ht="12.75">
      <c r="A227" s="6" t="s">
        <v>224</v>
      </c>
      <c r="B227" s="6" t="s">
        <v>313</v>
      </c>
      <c r="C227" s="6" t="s">
        <v>241</v>
      </c>
      <c r="D227" s="7">
        <v>116</v>
      </c>
      <c r="E227" s="7">
        <v>248.960553</v>
      </c>
      <c r="F227" s="7">
        <v>4.07</v>
      </c>
      <c r="G227" s="7">
        <v>253.030553</v>
      </c>
    </row>
    <row r="228" spans="1:7" ht="12.75">
      <c r="A228" s="6" t="s">
        <v>226</v>
      </c>
      <c r="B228" s="6" t="s">
        <v>314</v>
      </c>
      <c r="C228" s="6" t="s">
        <v>241</v>
      </c>
      <c r="D228" s="7">
        <v>116</v>
      </c>
      <c r="E228" s="7">
        <v>217.85717800000003</v>
      </c>
      <c r="F228" s="7">
        <v>4.07</v>
      </c>
      <c r="G228" s="7">
        <v>221.927178</v>
      </c>
    </row>
    <row r="229" spans="1:7" ht="12.75">
      <c r="A229" s="6" t="s">
        <v>228</v>
      </c>
      <c r="B229" s="6" t="s">
        <v>315</v>
      </c>
      <c r="C229" s="6" t="s">
        <v>241</v>
      </c>
      <c r="D229" s="7">
        <v>116</v>
      </c>
      <c r="E229" s="7">
        <v>228.50410100000002</v>
      </c>
      <c r="F229" s="7">
        <v>4.07</v>
      </c>
      <c r="G229" s="7">
        <v>232.57410099999998</v>
      </c>
    </row>
    <row r="230" spans="1:7" ht="12.75">
      <c r="A230" s="6" t="s">
        <v>230</v>
      </c>
      <c r="B230" s="6" t="s">
        <v>316</v>
      </c>
      <c r="C230" s="6" t="s">
        <v>241</v>
      </c>
      <c r="D230" s="7">
        <v>116</v>
      </c>
      <c r="E230" s="7">
        <v>138.782824</v>
      </c>
      <c r="F230" s="7">
        <v>4.07</v>
      </c>
      <c r="G230" s="7">
        <v>142.852824</v>
      </c>
    </row>
    <row r="231" spans="1:7" ht="12.75">
      <c r="A231" s="6" t="s">
        <v>232</v>
      </c>
      <c r="B231" s="6" t="s">
        <v>317</v>
      </c>
      <c r="C231" s="6" t="s">
        <v>241</v>
      </c>
      <c r="D231" s="7">
        <v>253</v>
      </c>
      <c r="E231" s="7">
        <v>481.772765</v>
      </c>
      <c r="F231" s="7">
        <v>4.07</v>
      </c>
      <c r="G231" s="7">
        <v>485.842765</v>
      </c>
    </row>
    <row r="232" spans="1:7" ht="12.75">
      <c r="A232" s="6" t="s">
        <v>234</v>
      </c>
      <c r="B232" s="6" t="s">
        <v>318</v>
      </c>
      <c r="C232" s="6" t="s">
        <v>241</v>
      </c>
      <c r="D232" s="7">
        <v>253</v>
      </c>
      <c r="E232" s="7">
        <v>487.75418300000007</v>
      </c>
      <c r="F232" s="7">
        <v>4.07</v>
      </c>
      <c r="G232" s="7">
        <v>491.824183</v>
      </c>
    </row>
    <row r="233" spans="1:7" ht="12.75">
      <c r="A233" s="6" t="s">
        <v>236</v>
      </c>
      <c r="B233" s="6" t="s">
        <v>319</v>
      </c>
      <c r="C233" s="6" t="s">
        <v>241</v>
      </c>
      <c r="D233" s="7">
        <v>255</v>
      </c>
      <c r="E233" s="7">
        <v>687.913834</v>
      </c>
      <c r="F233" s="7">
        <v>4.07</v>
      </c>
      <c r="G233" s="7">
        <v>691.9838340000001</v>
      </c>
    </row>
    <row r="234" spans="1:7" ht="12.75">
      <c r="A234" s="6" t="s">
        <v>238</v>
      </c>
      <c r="B234" s="6" t="s">
        <v>320</v>
      </c>
      <c r="C234" s="6" t="s">
        <v>241</v>
      </c>
      <c r="D234" s="7">
        <v>255</v>
      </c>
      <c r="E234" s="7">
        <v>528.211499</v>
      </c>
      <c r="F234" s="7">
        <v>4.07</v>
      </c>
      <c r="G234" s="7">
        <v>532.2814989999999</v>
      </c>
    </row>
    <row r="235" spans="1:7" ht="12.75">
      <c r="A235" s="6" t="s">
        <v>6</v>
      </c>
      <c r="B235" s="6" t="s">
        <v>321</v>
      </c>
      <c r="C235" s="6" t="s">
        <v>322</v>
      </c>
      <c r="D235" s="7">
        <v>96</v>
      </c>
      <c r="E235" s="7">
        <v>112.225491</v>
      </c>
      <c r="F235" s="7">
        <v>4.07</v>
      </c>
      <c r="G235" s="7">
        <v>116.295491</v>
      </c>
    </row>
    <row r="236" spans="1:7" ht="12.75">
      <c r="A236" s="6" t="s">
        <v>9</v>
      </c>
      <c r="B236" s="6" t="s">
        <v>323</v>
      </c>
      <c r="C236" s="6" t="s">
        <v>322</v>
      </c>
      <c r="D236" s="7">
        <v>96</v>
      </c>
      <c r="E236" s="7">
        <v>255.121223</v>
      </c>
      <c r="F236" s="7">
        <v>4.07</v>
      </c>
      <c r="G236" s="7">
        <v>259.191223</v>
      </c>
    </row>
    <row r="237" spans="1:7" ht="12.75">
      <c r="A237" s="6" t="s">
        <v>11</v>
      </c>
      <c r="B237" s="6" t="s">
        <v>324</v>
      </c>
      <c r="C237" s="6" t="s">
        <v>322</v>
      </c>
      <c r="D237" s="7">
        <v>116</v>
      </c>
      <c r="E237" s="7">
        <v>333.896696</v>
      </c>
      <c r="F237" s="7">
        <v>4.07</v>
      </c>
      <c r="G237" s="7">
        <v>337.966696</v>
      </c>
    </row>
    <row r="238" spans="1:7" ht="12.75">
      <c r="A238" s="6" t="s">
        <v>13</v>
      </c>
      <c r="B238" s="6" t="s">
        <v>325</v>
      </c>
      <c r="C238" s="6" t="s">
        <v>322</v>
      </c>
      <c r="D238" s="7">
        <v>116</v>
      </c>
      <c r="E238" s="7">
        <v>209.842076</v>
      </c>
      <c r="F238" s="7">
        <v>4.07</v>
      </c>
      <c r="G238" s="7">
        <v>213.912076</v>
      </c>
    </row>
    <row r="239" spans="1:7" ht="12.75">
      <c r="A239" s="6" t="s">
        <v>15</v>
      </c>
      <c r="B239" s="6" t="s">
        <v>326</v>
      </c>
      <c r="C239" s="6" t="s">
        <v>322</v>
      </c>
      <c r="D239" s="7">
        <v>116</v>
      </c>
      <c r="E239" s="7">
        <v>209.48319</v>
      </c>
      <c r="F239" s="7">
        <v>4.07</v>
      </c>
      <c r="G239" s="7">
        <v>213.55319</v>
      </c>
    </row>
    <row r="240" spans="1:7" ht="12.75">
      <c r="A240" s="6" t="s">
        <v>17</v>
      </c>
      <c r="B240" s="6" t="s">
        <v>327</v>
      </c>
      <c r="C240" s="6" t="s">
        <v>322</v>
      </c>
      <c r="D240" s="7">
        <v>116</v>
      </c>
      <c r="E240" s="7">
        <v>182.403994</v>
      </c>
      <c r="F240" s="7">
        <v>4.07</v>
      </c>
      <c r="G240" s="7">
        <v>186.47399400000003</v>
      </c>
    </row>
    <row r="241" spans="1:7" ht="12.75">
      <c r="A241" s="6" t="s">
        <v>19</v>
      </c>
      <c r="B241" s="6" t="s">
        <v>328</v>
      </c>
      <c r="C241" s="6" t="s">
        <v>322</v>
      </c>
      <c r="D241" s="7">
        <v>116</v>
      </c>
      <c r="E241" s="7">
        <v>178.525642</v>
      </c>
      <c r="F241" s="7">
        <v>4.07</v>
      </c>
      <c r="G241" s="7">
        <v>182.595642</v>
      </c>
    </row>
    <row r="242" spans="1:7" ht="12.75">
      <c r="A242" s="6" t="s">
        <v>21</v>
      </c>
      <c r="B242" s="6" t="s">
        <v>325</v>
      </c>
      <c r="C242" s="6" t="s">
        <v>322</v>
      </c>
      <c r="D242" s="7">
        <v>116</v>
      </c>
      <c r="E242" s="7">
        <v>221.68528500000002</v>
      </c>
      <c r="F242" s="7">
        <v>4.07</v>
      </c>
      <c r="G242" s="7">
        <v>225.75528500000001</v>
      </c>
    </row>
    <row r="243" spans="1:7" ht="12.75">
      <c r="A243" s="6" t="s">
        <v>23</v>
      </c>
      <c r="B243" s="6" t="s">
        <v>329</v>
      </c>
      <c r="C243" s="6" t="s">
        <v>322</v>
      </c>
      <c r="D243" s="7">
        <v>116</v>
      </c>
      <c r="E243" s="7">
        <v>189.79212200000003</v>
      </c>
      <c r="F243" s="7">
        <v>4.07</v>
      </c>
      <c r="G243" s="7">
        <v>193.86212200000003</v>
      </c>
    </row>
    <row r="244" spans="1:7" ht="12.75">
      <c r="A244" s="6" t="s">
        <v>25</v>
      </c>
      <c r="B244" s="6" t="s">
        <v>330</v>
      </c>
      <c r="C244" s="6" t="s">
        <v>322</v>
      </c>
      <c r="D244" s="7">
        <v>116</v>
      </c>
      <c r="E244" s="7">
        <v>188.90711</v>
      </c>
      <c r="F244" s="7">
        <v>4.07</v>
      </c>
      <c r="G244" s="7">
        <v>192.97711</v>
      </c>
    </row>
    <row r="245" spans="1:7" ht="12.75">
      <c r="A245" s="6" t="s">
        <v>27</v>
      </c>
      <c r="B245" s="6" t="s">
        <v>331</v>
      </c>
      <c r="C245" s="6" t="s">
        <v>322</v>
      </c>
      <c r="D245" s="7">
        <v>116</v>
      </c>
      <c r="E245" s="7">
        <v>103.253198</v>
      </c>
      <c r="F245" s="7">
        <v>4.07</v>
      </c>
      <c r="G245" s="7">
        <v>107.32319800000002</v>
      </c>
    </row>
    <row r="246" spans="1:7" ht="12.75">
      <c r="A246" s="6" t="s">
        <v>29</v>
      </c>
      <c r="B246" s="6" t="s">
        <v>332</v>
      </c>
      <c r="C246" s="6" t="s">
        <v>322</v>
      </c>
      <c r="D246" s="7">
        <v>116</v>
      </c>
      <c r="E246" s="7">
        <v>201.46809</v>
      </c>
      <c r="F246" s="7">
        <v>4.07</v>
      </c>
      <c r="G246" s="7">
        <v>205.53809</v>
      </c>
    </row>
    <row r="247" spans="1:7" ht="12.75">
      <c r="A247" s="6" t="s">
        <v>31</v>
      </c>
      <c r="B247" s="6" t="s">
        <v>333</v>
      </c>
      <c r="C247" s="6" t="s">
        <v>322</v>
      </c>
      <c r="D247" s="7">
        <v>116</v>
      </c>
      <c r="E247" s="7">
        <v>254.604142</v>
      </c>
      <c r="F247" s="7">
        <v>4.07</v>
      </c>
      <c r="G247" s="7">
        <v>258.674142</v>
      </c>
    </row>
    <row r="248" spans="1:7" ht="12.75">
      <c r="A248" s="6" t="s">
        <v>33</v>
      </c>
      <c r="B248" s="6" t="s">
        <v>334</v>
      </c>
      <c r="C248" s="6" t="s">
        <v>322</v>
      </c>
      <c r="D248" s="7">
        <v>116</v>
      </c>
      <c r="E248" s="7">
        <v>149.78265199999998</v>
      </c>
      <c r="F248" s="7">
        <v>4.07</v>
      </c>
      <c r="G248" s="7">
        <v>153.852652</v>
      </c>
    </row>
    <row r="249" spans="1:7" ht="12.75">
      <c r="A249" s="6" t="s">
        <v>35</v>
      </c>
      <c r="B249" s="6" t="s">
        <v>335</v>
      </c>
      <c r="C249" s="6" t="s">
        <v>322</v>
      </c>
      <c r="D249" s="7">
        <v>116</v>
      </c>
      <c r="E249" s="7">
        <v>206.253226</v>
      </c>
      <c r="F249" s="7">
        <v>4.07</v>
      </c>
      <c r="G249" s="7">
        <v>210.323226</v>
      </c>
    </row>
    <row r="250" spans="1:7" ht="12.75">
      <c r="A250" s="6" t="s">
        <v>37</v>
      </c>
      <c r="B250" s="6" t="s">
        <v>336</v>
      </c>
      <c r="C250" s="6" t="s">
        <v>322</v>
      </c>
      <c r="D250" s="7">
        <v>116</v>
      </c>
      <c r="E250" s="7">
        <v>71.551678</v>
      </c>
      <c r="F250" s="7">
        <v>4.07</v>
      </c>
      <c r="G250" s="7">
        <v>75.621678</v>
      </c>
    </row>
    <row r="251" spans="1:7" ht="12.75">
      <c r="A251" s="6" t="s">
        <v>39</v>
      </c>
      <c r="B251" s="6" t="s">
        <v>337</v>
      </c>
      <c r="C251" s="6" t="s">
        <v>322</v>
      </c>
      <c r="D251" s="7">
        <v>116</v>
      </c>
      <c r="E251" s="7">
        <v>192.199763</v>
      </c>
      <c r="F251" s="7">
        <v>4.07</v>
      </c>
      <c r="G251" s="7">
        <v>196.269763</v>
      </c>
    </row>
    <row r="252" spans="1:7" ht="12.75">
      <c r="A252" s="6" t="s">
        <v>41</v>
      </c>
      <c r="B252" s="6" t="s">
        <v>338</v>
      </c>
      <c r="C252" s="6" t="s">
        <v>322</v>
      </c>
      <c r="D252" s="7">
        <v>116</v>
      </c>
      <c r="E252" s="7">
        <v>227.29250500000003</v>
      </c>
      <c r="F252" s="7">
        <v>4.07</v>
      </c>
      <c r="G252" s="7">
        <v>231.362505</v>
      </c>
    </row>
    <row r="253" spans="1:7" ht="12.75">
      <c r="A253" s="6" t="s">
        <v>43</v>
      </c>
      <c r="B253" s="6" t="s">
        <v>339</v>
      </c>
      <c r="C253" s="6" t="s">
        <v>322</v>
      </c>
      <c r="D253" s="7">
        <v>116</v>
      </c>
      <c r="E253" s="7">
        <v>200.511063</v>
      </c>
      <c r="F253" s="7">
        <v>4.07</v>
      </c>
      <c r="G253" s="7">
        <v>204.581063</v>
      </c>
    </row>
    <row r="254" spans="1:7" ht="12.75">
      <c r="A254" s="6" t="s">
        <v>45</v>
      </c>
      <c r="B254" s="6" t="s">
        <v>340</v>
      </c>
      <c r="C254" s="6" t="s">
        <v>322</v>
      </c>
      <c r="D254" s="7">
        <v>116</v>
      </c>
      <c r="E254" s="7">
        <v>193.45298900000003</v>
      </c>
      <c r="F254" s="7">
        <v>4.07</v>
      </c>
      <c r="G254" s="7">
        <v>197.522989</v>
      </c>
    </row>
    <row r="255" spans="1:7" ht="12.75">
      <c r="A255" s="6" t="s">
        <v>47</v>
      </c>
      <c r="B255" s="6" t="s">
        <v>341</v>
      </c>
      <c r="C255" s="6" t="s">
        <v>322</v>
      </c>
      <c r="D255" s="7">
        <v>116</v>
      </c>
      <c r="E255" s="7">
        <v>186.861944</v>
      </c>
      <c r="F255" s="7">
        <v>4.07</v>
      </c>
      <c r="G255" s="7">
        <v>190.93194400000002</v>
      </c>
    </row>
    <row r="256" spans="1:7" ht="12.75">
      <c r="A256" s="6" t="s">
        <v>49</v>
      </c>
      <c r="B256" s="6" t="s">
        <v>342</v>
      </c>
      <c r="C256" s="6" t="s">
        <v>322</v>
      </c>
      <c r="D256" s="7">
        <v>116</v>
      </c>
      <c r="E256" s="7">
        <v>175.282876</v>
      </c>
      <c r="F256" s="7">
        <v>4.07</v>
      </c>
      <c r="G256" s="7">
        <v>179.352876</v>
      </c>
    </row>
    <row r="257" spans="1:7" ht="12.75">
      <c r="A257" s="6" t="s">
        <v>51</v>
      </c>
      <c r="B257" s="6" t="s">
        <v>343</v>
      </c>
      <c r="C257" s="6" t="s">
        <v>322</v>
      </c>
      <c r="D257" s="7">
        <v>116</v>
      </c>
      <c r="E257" s="7">
        <v>181.01163800000003</v>
      </c>
      <c r="F257" s="7">
        <v>4.07</v>
      </c>
      <c r="G257" s="7">
        <v>185.081638</v>
      </c>
    </row>
    <row r="258" spans="1:7" ht="12.75">
      <c r="A258" s="6" t="s">
        <v>53</v>
      </c>
      <c r="B258" s="6" t="s">
        <v>344</v>
      </c>
      <c r="C258" s="6" t="s">
        <v>322</v>
      </c>
      <c r="D258" s="7">
        <v>116</v>
      </c>
      <c r="E258" s="7">
        <v>170.24508600000001</v>
      </c>
      <c r="F258" s="7">
        <v>4.07</v>
      </c>
      <c r="G258" s="7">
        <v>174.315086</v>
      </c>
    </row>
    <row r="259" spans="1:7" ht="12.75">
      <c r="A259" s="6" t="s">
        <v>55</v>
      </c>
      <c r="B259" s="6" t="s">
        <v>345</v>
      </c>
      <c r="C259" s="6" t="s">
        <v>322</v>
      </c>
      <c r="D259" s="7">
        <v>116</v>
      </c>
      <c r="E259" s="7">
        <v>111.181926</v>
      </c>
      <c r="F259" s="7">
        <v>4.07</v>
      </c>
      <c r="G259" s="7">
        <v>115.25192600000001</v>
      </c>
    </row>
    <row r="260" spans="1:7" ht="12.75">
      <c r="A260" s="6" t="s">
        <v>57</v>
      </c>
      <c r="B260" s="6" t="s">
        <v>346</v>
      </c>
      <c r="C260" s="6" t="s">
        <v>322</v>
      </c>
      <c r="D260" s="7">
        <v>116</v>
      </c>
      <c r="E260" s="7">
        <v>187.021888</v>
      </c>
      <c r="F260" s="7">
        <v>4.07</v>
      </c>
      <c r="G260" s="7">
        <v>191.091888</v>
      </c>
    </row>
    <row r="261" spans="1:7" ht="12.75">
      <c r="A261" s="6" t="s">
        <v>59</v>
      </c>
      <c r="B261" s="6" t="s">
        <v>347</v>
      </c>
      <c r="C261" s="6" t="s">
        <v>322</v>
      </c>
      <c r="D261" s="7">
        <v>116</v>
      </c>
      <c r="E261" s="7">
        <v>156.487822</v>
      </c>
      <c r="F261" s="7">
        <v>4.07</v>
      </c>
      <c r="G261" s="7">
        <v>160.557822</v>
      </c>
    </row>
    <row r="262" spans="1:7" ht="12.75">
      <c r="A262" s="6" t="s">
        <v>61</v>
      </c>
      <c r="B262" s="6" t="s">
        <v>348</v>
      </c>
      <c r="C262" s="6" t="s">
        <v>322</v>
      </c>
      <c r="D262" s="7">
        <v>116</v>
      </c>
      <c r="E262" s="7">
        <v>186.873429</v>
      </c>
      <c r="F262" s="7">
        <v>4.07</v>
      </c>
      <c r="G262" s="7">
        <v>190.943429</v>
      </c>
    </row>
    <row r="263" spans="1:7" ht="12.75">
      <c r="A263" s="6" t="s">
        <v>63</v>
      </c>
      <c r="B263" s="6" t="s">
        <v>349</v>
      </c>
      <c r="C263" s="6" t="s">
        <v>322</v>
      </c>
      <c r="D263" s="7">
        <v>116</v>
      </c>
      <c r="E263" s="7">
        <v>244.87201400000004</v>
      </c>
      <c r="F263" s="7">
        <v>4.07</v>
      </c>
      <c r="G263" s="7">
        <v>248.94201400000003</v>
      </c>
    </row>
    <row r="264" spans="1:7" ht="12.75">
      <c r="A264" s="6" t="s">
        <v>65</v>
      </c>
      <c r="B264" s="6" t="s">
        <v>350</v>
      </c>
      <c r="C264" s="6" t="s">
        <v>322</v>
      </c>
      <c r="D264" s="7">
        <v>116</v>
      </c>
      <c r="E264" s="7">
        <v>180.99536899999998</v>
      </c>
      <c r="F264" s="7">
        <v>4.07</v>
      </c>
      <c r="G264" s="7">
        <v>185.065369</v>
      </c>
    </row>
    <row r="265" spans="1:7" ht="12.75">
      <c r="A265" s="6" t="s">
        <v>67</v>
      </c>
      <c r="B265" s="6" t="s">
        <v>351</v>
      </c>
      <c r="C265" s="6" t="s">
        <v>322</v>
      </c>
      <c r="D265" s="7">
        <v>116</v>
      </c>
      <c r="E265" s="7">
        <v>299.08484</v>
      </c>
      <c r="F265" s="7">
        <v>4.07</v>
      </c>
      <c r="G265" s="7">
        <v>303.15484</v>
      </c>
    </row>
    <row r="266" spans="1:7" ht="12.75">
      <c r="A266" s="6" t="s">
        <v>69</v>
      </c>
      <c r="B266" s="6" t="s">
        <v>352</v>
      </c>
      <c r="C266" s="6" t="s">
        <v>322</v>
      </c>
      <c r="D266" s="7">
        <v>116</v>
      </c>
      <c r="E266" s="7">
        <v>123.59002100000002</v>
      </c>
      <c r="F266" s="7">
        <v>4.07</v>
      </c>
      <c r="G266" s="7">
        <v>127.660021</v>
      </c>
    </row>
    <row r="267" spans="1:7" ht="12.75">
      <c r="A267" s="6" t="s">
        <v>71</v>
      </c>
      <c r="B267" s="6" t="s">
        <v>353</v>
      </c>
      <c r="C267" s="6" t="s">
        <v>322</v>
      </c>
      <c r="D267" s="7">
        <v>116</v>
      </c>
      <c r="E267" s="7">
        <v>253.161903</v>
      </c>
      <c r="F267" s="7">
        <v>4.07</v>
      </c>
      <c r="G267" s="7">
        <v>257.231903</v>
      </c>
    </row>
    <row r="268" spans="1:7" ht="12.75">
      <c r="A268" s="6" t="s">
        <v>73</v>
      </c>
      <c r="B268" s="6" t="s">
        <v>354</v>
      </c>
      <c r="C268" s="6" t="s">
        <v>322</v>
      </c>
      <c r="D268" s="7">
        <v>116</v>
      </c>
      <c r="E268" s="7">
        <v>228.687133</v>
      </c>
      <c r="F268" s="7">
        <v>4.07</v>
      </c>
      <c r="G268" s="7">
        <v>232.757133</v>
      </c>
    </row>
    <row r="269" spans="1:7" ht="12.75">
      <c r="A269" s="6" t="s">
        <v>75</v>
      </c>
      <c r="B269" s="6" t="s">
        <v>355</v>
      </c>
      <c r="C269" s="6" t="s">
        <v>322</v>
      </c>
      <c r="D269" s="7">
        <v>116</v>
      </c>
      <c r="E269" s="7">
        <v>159.478533</v>
      </c>
      <c r="F269" s="7">
        <v>4.07</v>
      </c>
      <c r="G269" s="7">
        <v>163.548533</v>
      </c>
    </row>
    <row r="270" spans="1:7" ht="12.75">
      <c r="A270" s="6" t="s">
        <v>77</v>
      </c>
      <c r="B270" s="6" t="s">
        <v>356</v>
      </c>
      <c r="C270" s="6" t="s">
        <v>322</v>
      </c>
      <c r="D270" s="7">
        <v>116</v>
      </c>
      <c r="E270" s="7">
        <v>154.693396</v>
      </c>
      <c r="F270" s="7">
        <v>4.07</v>
      </c>
      <c r="G270" s="7">
        <v>158.763396</v>
      </c>
    </row>
    <row r="271" spans="1:7" ht="12.75">
      <c r="A271" s="6" t="s">
        <v>79</v>
      </c>
      <c r="B271" s="6" t="s">
        <v>357</v>
      </c>
      <c r="C271" s="6" t="s">
        <v>322</v>
      </c>
      <c r="D271" s="7">
        <v>116</v>
      </c>
      <c r="E271" s="7">
        <v>106.748978</v>
      </c>
      <c r="F271" s="7">
        <v>4.07</v>
      </c>
      <c r="G271" s="7">
        <v>110.81897800000002</v>
      </c>
    </row>
    <row r="272" spans="1:7" ht="12.75">
      <c r="A272" s="6" t="s">
        <v>81</v>
      </c>
      <c r="B272" s="6" t="s">
        <v>358</v>
      </c>
      <c r="C272" s="6" t="s">
        <v>322</v>
      </c>
      <c r="D272" s="7">
        <v>116</v>
      </c>
      <c r="E272" s="7">
        <v>261.451668</v>
      </c>
      <c r="F272" s="7">
        <v>4.07</v>
      </c>
      <c r="G272" s="7">
        <v>265.521668</v>
      </c>
    </row>
    <row r="273" spans="1:7" ht="12.75">
      <c r="A273" s="6" t="s">
        <v>83</v>
      </c>
      <c r="B273" s="6" t="s">
        <v>359</v>
      </c>
      <c r="C273" s="6" t="s">
        <v>322</v>
      </c>
      <c r="D273" s="7">
        <v>116</v>
      </c>
      <c r="E273" s="7">
        <v>166.05809299999999</v>
      </c>
      <c r="F273" s="7">
        <v>4.07</v>
      </c>
      <c r="G273" s="7">
        <v>170.12809299999998</v>
      </c>
    </row>
    <row r="274" spans="1:7" ht="12.75">
      <c r="A274" s="6" t="s">
        <v>85</v>
      </c>
      <c r="B274" s="6" t="s">
        <v>360</v>
      </c>
      <c r="C274" s="6" t="s">
        <v>322</v>
      </c>
      <c r="D274" s="7">
        <v>116</v>
      </c>
      <c r="E274" s="7">
        <v>212.234643</v>
      </c>
      <c r="F274" s="7">
        <v>4.07</v>
      </c>
      <c r="G274" s="7">
        <v>216.304643</v>
      </c>
    </row>
    <row r="275" spans="1:7" ht="12.75">
      <c r="A275" s="6" t="s">
        <v>87</v>
      </c>
      <c r="B275" s="6" t="s">
        <v>361</v>
      </c>
      <c r="C275" s="6" t="s">
        <v>322</v>
      </c>
      <c r="D275" s="7">
        <v>116</v>
      </c>
      <c r="E275" s="7">
        <v>107.956507</v>
      </c>
      <c r="F275" s="7">
        <v>4.07</v>
      </c>
      <c r="G275" s="7">
        <v>112.02650700000001</v>
      </c>
    </row>
    <row r="276" spans="1:7" ht="12.75">
      <c r="A276" s="6" t="s">
        <v>89</v>
      </c>
      <c r="B276" s="6" t="s">
        <v>362</v>
      </c>
      <c r="C276" s="6" t="s">
        <v>322</v>
      </c>
      <c r="D276" s="7">
        <v>116</v>
      </c>
      <c r="E276" s="7">
        <v>166.97384699999998</v>
      </c>
      <c r="F276" s="7">
        <v>4.07</v>
      </c>
      <c r="G276" s="7">
        <v>171.043847</v>
      </c>
    </row>
    <row r="277" spans="1:7" ht="12.75">
      <c r="A277" s="6" t="s">
        <v>91</v>
      </c>
      <c r="B277" s="6" t="s">
        <v>363</v>
      </c>
      <c r="C277" s="6" t="s">
        <v>322</v>
      </c>
      <c r="D277" s="7">
        <v>116</v>
      </c>
      <c r="E277" s="7">
        <v>236.51920300000003</v>
      </c>
      <c r="F277" s="7">
        <v>4.07</v>
      </c>
      <c r="G277" s="7">
        <v>240.589203</v>
      </c>
    </row>
    <row r="278" spans="1:7" ht="12.75">
      <c r="A278" s="6" t="s">
        <v>93</v>
      </c>
      <c r="B278" s="6" t="s">
        <v>364</v>
      </c>
      <c r="C278" s="6" t="s">
        <v>322</v>
      </c>
      <c r="D278" s="7">
        <v>116</v>
      </c>
      <c r="E278" s="7">
        <v>305.544772</v>
      </c>
      <c r="F278" s="7">
        <v>4.07</v>
      </c>
      <c r="G278" s="7">
        <v>309.614772</v>
      </c>
    </row>
    <row r="279" spans="1:7" ht="12.75">
      <c r="A279" s="6" t="s">
        <v>95</v>
      </c>
      <c r="B279" s="6" t="s">
        <v>365</v>
      </c>
      <c r="C279" s="6" t="s">
        <v>322</v>
      </c>
      <c r="D279" s="7">
        <v>116</v>
      </c>
      <c r="E279" s="7">
        <v>186.57998099999998</v>
      </c>
      <c r="F279" s="7">
        <v>4.07</v>
      </c>
      <c r="G279" s="7">
        <v>190.649981</v>
      </c>
    </row>
    <row r="280" spans="1:7" ht="12.75">
      <c r="A280" s="6" t="s">
        <v>97</v>
      </c>
      <c r="B280" s="6" t="s">
        <v>366</v>
      </c>
      <c r="C280" s="6" t="s">
        <v>322</v>
      </c>
      <c r="D280" s="7">
        <v>116</v>
      </c>
      <c r="E280" s="7">
        <v>271.327828</v>
      </c>
      <c r="F280" s="7">
        <v>4.07</v>
      </c>
      <c r="G280" s="7">
        <v>275.397828</v>
      </c>
    </row>
    <row r="281" spans="1:7" ht="12.75">
      <c r="A281" s="6" t="s">
        <v>99</v>
      </c>
      <c r="B281" s="6" t="s">
        <v>367</v>
      </c>
      <c r="C281" s="6" t="s">
        <v>322</v>
      </c>
      <c r="D281" s="7">
        <v>116</v>
      </c>
      <c r="E281" s="7">
        <v>149.669006</v>
      </c>
      <c r="F281" s="7">
        <v>4.07</v>
      </c>
      <c r="G281" s="7">
        <v>153.739006</v>
      </c>
    </row>
    <row r="282" spans="1:7" ht="12.75">
      <c r="A282" s="6" t="s">
        <v>101</v>
      </c>
      <c r="B282" s="6" t="s">
        <v>368</v>
      </c>
      <c r="C282" s="6" t="s">
        <v>322</v>
      </c>
      <c r="D282" s="7">
        <v>116</v>
      </c>
      <c r="E282" s="7">
        <v>97.86992099999999</v>
      </c>
      <c r="F282" s="7">
        <v>4.07</v>
      </c>
      <c r="G282" s="7">
        <v>101.939921</v>
      </c>
    </row>
    <row r="283" spans="1:7" ht="12.75">
      <c r="A283" s="6" t="s">
        <v>103</v>
      </c>
      <c r="B283" s="6" t="s">
        <v>369</v>
      </c>
      <c r="C283" s="6" t="s">
        <v>322</v>
      </c>
      <c r="D283" s="7">
        <v>116</v>
      </c>
      <c r="E283" s="7">
        <v>181.31657000000004</v>
      </c>
      <c r="F283" s="7">
        <v>4.07</v>
      </c>
      <c r="G283" s="7">
        <v>185.38657</v>
      </c>
    </row>
    <row r="284" spans="1:7" ht="12.75">
      <c r="A284" s="6" t="s">
        <v>105</v>
      </c>
      <c r="B284" s="6" t="s">
        <v>370</v>
      </c>
      <c r="C284" s="6" t="s">
        <v>322</v>
      </c>
      <c r="D284" s="7">
        <v>116</v>
      </c>
      <c r="E284" s="7">
        <v>117.967487</v>
      </c>
      <c r="F284" s="7">
        <v>4.07</v>
      </c>
      <c r="G284" s="7">
        <v>122.037487</v>
      </c>
    </row>
    <row r="285" spans="1:7" ht="12.75">
      <c r="A285" s="6" t="s">
        <v>107</v>
      </c>
      <c r="B285" s="6" t="s">
        <v>371</v>
      </c>
      <c r="C285" s="6" t="s">
        <v>322</v>
      </c>
      <c r="D285" s="7">
        <v>116</v>
      </c>
      <c r="E285" s="7">
        <v>169.16843</v>
      </c>
      <c r="F285" s="7">
        <v>4.07</v>
      </c>
      <c r="G285" s="7">
        <v>173.23843000000002</v>
      </c>
    </row>
    <row r="286" spans="1:7" ht="12.75">
      <c r="A286" s="6" t="s">
        <v>109</v>
      </c>
      <c r="B286" s="6" t="s">
        <v>372</v>
      </c>
      <c r="C286" s="6" t="s">
        <v>322</v>
      </c>
      <c r="D286" s="7">
        <v>116</v>
      </c>
      <c r="E286" s="7">
        <v>175.389106</v>
      </c>
      <c r="F286" s="7">
        <v>4.07</v>
      </c>
      <c r="G286" s="7">
        <v>179.459106</v>
      </c>
    </row>
    <row r="287" spans="1:7" ht="12.75">
      <c r="A287" s="6" t="s">
        <v>111</v>
      </c>
      <c r="B287" s="6" t="s">
        <v>373</v>
      </c>
      <c r="C287" s="6" t="s">
        <v>322</v>
      </c>
      <c r="D287" s="7">
        <v>116</v>
      </c>
      <c r="E287" s="7">
        <v>73.985877</v>
      </c>
      <c r="F287" s="7">
        <v>4.07</v>
      </c>
      <c r="G287" s="7">
        <v>78.055877</v>
      </c>
    </row>
    <row r="288" spans="1:7" ht="12.75">
      <c r="A288" s="6" t="s">
        <v>113</v>
      </c>
      <c r="B288" s="6" t="s">
        <v>374</v>
      </c>
      <c r="C288" s="6" t="s">
        <v>322</v>
      </c>
      <c r="D288" s="7">
        <v>116</v>
      </c>
      <c r="E288" s="7">
        <v>203.25629600000002</v>
      </c>
      <c r="F288" s="7">
        <v>4.07</v>
      </c>
      <c r="G288" s="7">
        <v>207.326296</v>
      </c>
    </row>
    <row r="289" spans="1:7" ht="12.75">
      <c r="A289" s="6" t="s">
        <v>115</v>
      </c>
      <c r="B289" s="6" t="s">
        <v>375</v>
      </c>
      <c r="C289" s="6" t="s">
        <v>322</v>
      </c>
      <c r="D289" s="7">
        <v>116</v>
      </c>
      <c r="E289" s="7">
        <v>195.965185</v>
      </c>
      <c r="F289" s="7">
        <v>4.07</v>
      </c>
      <c r="G289" s="7">
        <v>200.035185</v>
      </c>
    </row>
    <row r="290" spans="1:7" ht="12.75">
      <c r="A290" s="6" t="s">
        <v>117</v>
      </c>
      <c r="B290" s="6" t="s">
        <v>376</v>
      </c>
      <c r="C290" s="6" t="s">
        <v>322</v>
      </c>
      <c r="D290" s="7">
        <v>116</v>
      </c>
      <c r="E290" s="7">
        <v>67.484315</v>
      </c>
      <c r="F290" s="7">
        <v>4.07</v>
      </c>
      <c r="G290" s="7">
        <v>71.554315</v>
      </c>
    </row>
    <row r="291" spans="1:7" ht="12.75">
      <c r="A291" s="6" t="s">
        <v>119</v>
      </c>
      <c r="B291" s="6" t="s">
        <v>377</v>
      </c>
      <c r="C291" s="6" t="s">
        <v>322</v>
      </c>
      <c r="D291" s="7">
        <v>116</v>
      </c>
      <c r="E291" s="7">
        <v>237.954743</v>
      </c>
      <c r="F291" s="7">
        <v>4.07</v>
      </c>
      <c r="G291" s="7">
        <v>242.02474300000003</v>
      </c>
    </row>
    <row r="292" spans="1:7" ht="12.75">
      <c r="A292" s="6" t="s">
        <v>121</v>
      </c>
      <c r="B292" s="6" t="s">
        <v>378</v>
      </c>
      <c r="C292" s="6" t="s">
        <v>322</v>
      </c>
      <c r="D292" s="7">
        <v>116</v>
      </c>
      <c r="E292" s="7">
        <v>198.154624</v>
      </c>
      <c r="F292" s="7">
        <v>4.07</v>
      </c>
      <c r="G292" s="7">
        <v>202.224624</v>
      </c>
    </row>
    <row r="293" spans="1:7" ht="12.75">
      <c r="A293" s="6" t="s">
        <v>123</v>
      </c>
      <c r="B293" s="6" t="s">
        <v>379</v>
      </c>
      <c r="C293" s="6" t="s">
        <v>322</v>
      </c>
      <c r="D293" s="7">
        <v>116</v>
      </c>
      <c r="E293" s="7">
        <v>178.977956</v>
      </c>
      <c r="F293" s="7">
        <v>4.07</v>
      </c>
      <c r="G293" s="7">
        <v>183.04795600000003</v>
      </c>
    </row>
    <row r="294" spans="1:7" ht="12.75">
      <c r="A294" s="6" t="s">
        <v>125</v>
      </c>
      <c r="B294" s="6" t="s">
        <v>380</v>
      </c>
      <c r="C294" s="6" t="s">
        <v>322</v>
      </c>
      <c r="D294" s="7">
        <v>116</v>
      </c>
      <c r="E294" s="7">
        <v>164.144038</v>
      </c>
      <c r="F294" s="7">
        <v>4.07</v>
      </c>
      <c r="G294" s="7">
        <v>168.21403800000002</v>
      </c>
    </row>
    <row r="295" spans="1:7" ht="12.75">
      <c r="A295" s="6" t="s">
        <v>127</v>
      </c>
      <c r="B295" s="6" t="s">
        <v>381</v>
      </c>
      <c r="C295" s="6" t="s">
        <v>322</v>
      </c>
      <c r="D295" s="7">
        <v>116</v>
      </c>
      <c r="E295" s="7">
        <v>98.586376</v>
      </c>
      <c r="F295" s="7">
        <v>4.07</v>
      </c>
      <c r="G295" s="7">
        <v>102.65637600000001</v>
      </c>
    </row>
    <row r="296" spans="1:7" ht="12.75">
      <c r="A296" s="6" t="s">
        <v>129</v>
      </c>
      <c r="B296" s="6" t="s">
        <v>382</v>
      </c>
      <c r="C296" s="6" t="s">
        <v>322</v>
      </c>
      <c r="D296" s="7">
        <v>116</v>
      </c>
      <c r="E296" s="7">
        <v>179.456469</v>
      </c>
      <c r="F296" s="7">
        <v>4.07</v>
      </c>
      <c r="G296" s="7">
        <v>183.526469</v>
      </c>
    </row>
    <row r="297" spans="1:7" ht="12.75">
      <c r="A297" s="6" t="s">
        <v>131</v>
      </c>
      <c r="B297" s="6" t="s">
        <v>383</v>
      </c>
      <c r="C297" s="6" t="s">
        <v>322</v>
      </c>
      <c r="D297" s="7">
        <v>116</v>
      </c>
      <c r="E297" s="7">
        <v>200.511064</v>
      </c>
      <c r="F297" s="7">
        <v>4.07</v>
      </c>
      <c r="G297" s="7">
        <v>204.581064</v>
      </c>
    </row>
    <row r="298" spans="1:7" ht="12.75">
      <c r="A298" s="6" t="s">
        <v>133</v>
      </c>
      <c r="B298" s="6" t="s">
        <v>384</v>
      </c>
      <c r="C298" s="6" t="s">
        <v>322</v>
      </c>
      <c r="D298" s="7">
        <v>116</v>
      </c>
      <c r="E298" s="7">
        <v>113.062724</v>
      </c>
      <c r="F298" s="7">
        <v>4.07</v>
      </c>
      <c r="G298" s="7">
        <v>117.132724</v>
      </c>
    </row>
    <row r="299" spans="1:7" ht="12.75">
      <c r="A299" s="6" t="s">
        <v>135</v>
      </c>
      <c r="B299" s="6" t="s">
        <v>385</v>
      </c>
      <c r="C299" s="6" t="s">
        <v>322</v>
      </c>
      <c r="D299" s="7">
        <v>116</v>
      </c>
      <c r="E299" s="7">
        <v>199.270278</v>
      </c>
      <c r="F299" s="7">
        <v>4.07</v>
      </c>
      <c r="G299" s="7">
        <v>203.340278</v>
      </c>
    </row>
    <row r="300" spans="1:7" ht="12.75">
      <c r="A300" s="6" t="s">
        <v>137</v>
      </c>
      <c r="B300" s="6" t="s">
        <v>386</v>
      </c>
      <c r="C300" s="6" t="s">
        <v>322</v>
      </c>
      <c r="D300" s="7">
        <v>116</v>
      </c>
      <c r="E300" s="7">
        <v>154.022879</v>
      </c>
      <c r="F300" s="7">
        <v>4.07</v>
      </c>
      <c r="G300" s="7">
        <v>158.09287899999998</v>
      </c>
    </row>
    <row r="301" spans="1:7" ht="12.75">
      <c r="A301" s="6" t="s">
        <v>139</v>
      </c>
      <c r="B301" s="6" t="s">
        <v>387</v>
      </c>
      <c r="C301" s="6" t="s">
        <v>322</v>
      </c>
      <c r="D301" s="7">
        <v>116</v>
      </c>
      <c r="E301" s="7">
        <v>140.218364</v>
      </c>
      <c r="F301" s="7">
        <v>4.07</v>
      </c>
      <c r="G301" s="7">
        <v>144.288364</v>
      </c>
    </row>
    <row r="302" spans="1:7" ht="12.75">
      <c r="A302" s="6" t="s">
        <v>141</v>
      </c>
      <c r="B302" s="6" t="s">
        <v>388</v>
      </c>
      <c r="C302" s="6" t="s">
        <v>322</v>
      </c>
      <c r="D302" s="7">
        <v>116</v>
      </c>
      <c r="E302" s="7">
        <v>242.14173499999998</v>
      </c>
      <c r="F302" s="7">
        <v>4.07</v>
      </c>
      <c r="G302" s="7">
        <v>246.211735</v>
      </c>
    </row>
    <row r="303" spans="1:7" ht="12.75">
      <c r="A303" s="6" t="s">
        <v>143</v>
      </c>
      <c r="B303" s="6" t="s">
        <v>389</v>
      </c>
      <c r="C303" s="6" t="s">
        <v>322</v>
      </c>
      <c r="D303" s="7">
        <v>116</v>
      </c>
      <c r="E303" s="7">
        <v>198.735898</v>
      </c>
      <c r="F303" s="7">
        <v>4.07</v>
      </c>
      <c r="G303" s="7">
        <v>202.805898</v>
      </c>
    </row>
    <row r="304" spans="1:7" ht="12.75">
      <c r="A304" s="6" t="s">
        <v>145</v>
      </c>
      <c r="B304" s="6" t="s">
        <v>390</v>
      </c>
      <c r="C304" s="6" t="s">
        <v>322</v>
      </c>
      <c r="D304" s="7">
        <v>116</v>
      </c>
      <c r="E304" s="7">
        <v>61.357665999999995</v>
      </c>
      <c r="F304" s="7">
        <v>4.07</v>
      </c>
      <c r="G304" s="7">
        <v>65.427666</v>
      </c>
    </row>
    <row r="305" spans="1:7" ht="12.75">
      <c r="A305" s="6" t="s">
        <v>147</v>
      </c>
      <c r="B305" s="6" t="s">
        <v>391</v>
      </c>
      <c r="C305" s="6" t="s">
        <v>322</v>
      </c>
      <c r="D305" s="7">
        <v>116</v>
      </c>
      <c r="E305" s="7">
        <v>226.111535</v>
      </c>
      <c r="F305" s="7">
        <v>4.07</v>
      </c>
      <c r="G305" s="7">
        <v>230.181535</v>
      </c>
    </row>
    <row r="306" spans="1:7" ht="12.75">
      <c r="A306" s="6" t="s">
        <v>149</v>
      </c>
      <c r="B306" s="6" t="s">
        <v>392</v>
      </c>
      <c r="C306" s="6" t="s">
        <v>322</v>
      </c>
      <c r="D306" s="7">
        <v>116</v>
      </c>
      <c r="E306" s="7">
        <v>152.898971</v>
      </c>
      <c r="F306" s="7">
        <v>4.07</v>
      </c>
      <c r="G306" s="7">
        <v>156.968971</v>
      </c>
    </row>
    <row r="307" spans="1:7" ht="12.75">
      <c r="A307" s="6" t="s">
        <v>224</v>
      </c>
      <c r="B307" s="6" t="s">
        <v>393</v>
      </c>
      <c r="C307" s="6" t="s">
        <v>322</v>
      </c>
      <c r="D307" s="7">
        <v>116</v>
      </c>
      <c r="E307" s="7">
        <v>156.220932</v>
      </c>
      <c r="F307" s="7">
        <v>4.07</v>
      </c>
      <c r="G307" s="7">
        <v>160.290932</v>
      </c>
    </row>
    <row r="308" spans="1:7" ht="12.75">
      <c r="A308" s="6" t="s">
        <v>226</v>
      </c>
      <c r="B308" s="6" t="s">
        <v>394</v>
      </c>
      <c r="C308" s="6" t="s">
        <v>322</v>
      </c>
      <c r="D308" s="7">
        <v>116</v>
      </c>
      <c r="E308" s="7">
        <v>209.86133600000002</v>
      </c>
      <c r="F308" s="7">
        <v>4.07</v>
      </c>
      <c r="G308" s="7">
        <v>213.931336</v>
      </c>
    </row>
    <row r="309" spans="1:7" ht="12.75">
      <c r="A309" s="6" t="s">
        <v>228</v>
      </c>
      <c r="B309" s="6" t="s">
        <v>395</v>
      </c>
      <c r="C309" s="6" t="s">
        <v>322</v>
      </c>
      <c r="D309" s="7">
        <v>116</v>
      </c>
      <c r="E309" s="7">
        <v>143.089446</v>
      </c>
      <c r="F309" s="7">
        <v>4.07</v>
      </c>
      <c r="G309" s="7">
        <v>147.159446</v>
      </c>
    </row>
    <row r="310" spans="1:7" ht="12.75">
      <c r="A310" s="6" t="s">
        <v>230</v>
      </c>
      <c r="B310" s="6" t="s">
        <v>396</v>
      </c>
      <c r="C310" s="6" t="s">
        <v>322</v>
      </c>
      <c r="D310" s="7">
        <v>116</v>
      </c>
      <c r="E310" s="7">
        <v>213.19167099999999</v>
      </c>
      <c r="F310" s="7">
        <v>4.07</v>
      </c>
      <c r="G310" s="7">
        <v>217.26167100000004</v>
      </c>
    </row>
    <row r="311" spans="1:7" ht="12.75">
      <c r="A311" s="6" t="s">
        <v>232</v>
      </c>
      <c r="B311" s="6" t="s">
        <v>397</v>
      </c>
      <c r="C311" s="6" t="s">
        <v>322</v>
      </c>
      <c r="D311" s="7">
        <v>253</v>
      </c>
      <c r="E311" s="7">
        <v>492.060804</v>
      </c>
      <c r="F311" s="7">
        <v>4.07</v>
      </c>
      <c r="G311" s="7">
        <v>496.130804</v>
      </c>
    </row>
    <row r="312" spans="1:7" ht="12.75">
      <c r="A312" s="6" t="s">
        <v>234</v>
      </c>
      <c r="B312" s="6" t="s">
        <v>398</v>
      </c>
      <c r="C312" s="6" t="s">
        <v>322</v>
      </c>
      <c r="D312" s="7">
        <v>253</v>
      </c>
      <c r="E312" s="7">
        <v>608.48756</v>
      </c>
      <c r="F312" s="7">
        <v>4.07</v>
      </c>
      <c r="G312" s="7">
        <v>612.55756</v>
      </c>
    </row>
    <row r="313" spans="1:7" ht="12.75">
      <c r="A313" s="6" t="s">
        <v>236</v>
      </c>
      <c r="B313" s="6" t="s">
        <v>399</v>
      </c>
      <c r="C313" s="6" t="s">
        <v>322</v>
      </c>
      <c r="D313" s="7">
        <v>255</v>
      </c>
      <c r="E313" s="7">
        <v>483.949003</v>
      </c>
      <c r="F313" s="7">
        <v>4.07</v>
      </c>
      <c r="G313" s="7">
        <v>488.019003</v>
      </c>
    </row>
    <row r="314" spans="1:7" ht="12.75">
      <c r="A314" s="6" t="s">
        <v>238</v>
      </c>
      <c r="B314" s="6" t="s">
        <v>400</v>
      </c>
      <c r="C314" s="6" t="s">
        <v>322</v>
      </c>
      <c r="D314" s="7">
        <v>255</v>
      </c>
      <c r="E314" s="7">
        <v>434.1836</v>
      </c>
      <c r="F314" s="7">
        <v>4.07</v>
      </c>
      <c r="G314" s="7">
        <v>438.2536</v>
      </c>
    </row>
    <row r="315" spans="1:7" ht="12.75">
      <c r="A315" s="6" t="s">
        <v>6</v>
      </c>
      <c r="B315" s="6" t="s">
        <v>401</v>
      </c>
      <c r="C315" s="6" t="s">
        <v>402</v>
      </c>
      <c r="D315" s="7">
        <v>96</v>
      </c>
      <c r="E315" s="7">
        <v>153.809629</v>
      </c>
      <c r="F315" s="7">
        <v>4.07</v>
      </c>
      <c r="G315" s="7">
        <v>157.879629</v>
      </c>
    </row>
    <row r="316" spans="1:7" ht="12.75">
      <c r="A316" s="6" t="s">
        <v>9</v>
      </c>
      <c r="B316" s="6" t="s">
        <v>403</v>
      </c>
      <c r="C316" s="6" t="s">
        <v>402</v>
      </c>
      <c r="D316" s="7">
        <v>96</v>
      </c>
      <c r="E316" s="7">
        <v>137.16107</v>
      </c>
      <c r="F316" s="7">
        <v>4.07</v>
      </c>
      <c r="G316" s="7">
        <v>141.23107</v>
      </c>
    </row>
    <row r="317" spans="1:7" ht="12.75">
      <c r="A317" s="6" t="s">
        <v>11</v>
      </c>
      <c r="B317" s="6" t="s">
        <v>404</v>
      </c>
      <c r="C317" s="6" t="s">
        <v>402</v>
      </c>
      <c r="D317" s="7">
        <v>116</v>
      </c>
      <c r="E317" s="7">
        <v>167.01511900000003</v>
      </c>
      <c r="F317" s="7">
        <v>4.07</v>
      </c>
      <c r="G317" s="7">
        <v>171.085119</v>
      </c>
    </row>
    <row r="318" spans="1:7" ht="12.75">
      <c r="A318" s="6" t="s">
        <v>13</v>
      </c>
      <c r="B318" s="6" t="s">
        <v>405</v>
      </c>
      <c r="C318" s="6" t="s">
        <v>402</v>
      </c>
      <c r="D318" s="7">
        <v>116</v>
      </c>
      <c r="E318" s="7">
        <v>210.91873200000003</v>
      </c>
      <c r="F318" s="7">
        <v>4.07</v>
      </c>
      <c r="G318" s="7">
        <v>214.988732</v>
      </c>
    </row>
    <row r="319" spans="1:7" ht="12.75">
      <c r="A319" s="6" t="s">
        <v>15</v>
      </c>
      <c r="B319" s="6" t="s">
        <v>406</v>
      </c>
      <c r="C319" s="6" t="s">
        <v>402</v>
      </c>
      <c r="D319" s="7">
        <v>116</v>
      </c>
      <c r="E319" s="7">
        <v>276.065471</v>
      </c>
      <c r="F319" s="7">
        <v>4.07</v>
      </c>
      <c r="G319" s="7">
        <v>280.135471</v>
      </c>
    </row>
    <row r="320" spans="1:7" ht="12.75">
      <c r="A320" s="6" t="s">
        <v>17</v>
      </c>
      <c r="B320" s="6" t="s">
        <v>407</v>
      </c>
      <c r="C320" s="6" t="s">
        <v>402</v>
      </c>
      <c r="D320" s="7">
        <v>116</v>
      </c>
      <c r="E320" s="7">
        <v>187.23231500000003</v>
      </c>
      <c r="F320" s="7">
        <v>4.07</v>
      </c>
      <c r="G320" s="7">
        <v>191.302315</v>
      </c>
    </row>
    <row r="321" spans="1:7" ht="12.75">
      <c r="A321" s="6" t="s">
        <v>19</v>
      </c>
      <c r="B321" s="6" t="s">
        <v>408</v>
      </c>
      <c r="C321" s="6" t="s">
        <v>402</v>
      </c>
      <c r="D321" s="7">
        <v>116</v>
      </c>
      <c r="E321" s="7">
        <v>198.716637</v>
      </c>
      <c r="F321" s="7">
        <v>4.07</v>
      </c>
      <c r="G321" s="7">
        <v>202.786637</v>
      </c>
    </row>
    <row r="322" spans="1:7" ht="12.75">
      <c r="A322" s="6" t="s">
        <v>21</v>
      </c>
      <c r="B322" s="6" t="s">
        <v>409</v>
      </c>
      <c r="C322" s="6" t="s">
        <v>402</v>
      </c>
      <c r="D322" s="7">
        <v>116</v>
      </c>
      <c r="E322" s="7">
        <v>171.082484</v>
      </c>
      <c r="F322" s="7">
        <v>4.07</v>
      </c>
      <c r="G322" s="7">
        <v>175.15248400000002</v>
      </c>
    </row>
    <row r="323" spans="1:7" ht="12.75">
      <c r="A323" s="6" t="s">
        <v>23</v>
      </c>
      <c r="B323" s="6" t="s">
        <v>410</v>
      </c>
      <c r="C323" s="6" t="s">
        <v>402</v>
      </c>
      <c r="D323" s="7">
        <v>116</v>
      </c>
      <c r="E323" s="7">
        <v>209.382104</v>
      </c>
      <c r="F323" s="7">
        <v>4.07</v>
      </c>
      <c r="G323" s="7">
        <v>213.452104</v>
      </c>
    </row>
    <row r="324" spans="1:7" ht="12.75">
      <c r="A324" s="6" t="s">
        <v>25</v>
      </c>
      <c r="B324" s="6" t="s">
        <v>411</v>
      </c>
      <c r="C324" s="6" t="s">
        <v>402</v>
      </c>
      <c r="D324" s="7">
        <v>116</v>
      </c>
      <c r="E324" s="7">
        <v>252.41733499999998</v>
      </c>
      <c r="F324" s="7">
        <v>4.07</v>
      </c>
      <c r="G324" s="7">
        <v>256.487335</v>
      </c>
    </row>
    <row r="325" spans="1:7" ht="12.75">
      <c r="A325" s="6" t="s">
        <v>27</v>
      </c>
      <c r="B325" s="6" t="s">
        <v>412</v>
      </c>
      <c r="C325" s="6" t="s">
        <v>402</v>
      </c>
      <c r="D325" s="7">
        <v>116</v>
      </c>
      <c r="E325" s="7">
        <v>170.962855</v>
      </c>
      <c r="F325" s="7">
        <v>4.07</v>
      </c>
      <c r="G325" s="7">
        <v>175.03285499999998</v>
      </c>
    </row>
    <row r="326" spans="1:7" ht="12.75">
      <c r="A326" s="6" t="s">
        <v>29</v>
      </c>
      <c r="B326" s="6" t="s">
        <v>413</v>
      </c>
      <c r="C326" s="6" t="s">
        <v>402</v>
      </c>
      <c r="D326" s="7">
        <v>116</v>
      </c>
      <c r="E326" s="7">
        <v>100.741003</v>
      </c>
      <c r="F326" s="7">
        <v>4.07</v>
      </c>
      <c r="G326" s="7">
        <v>104.811003</v>
      </c>
    </row>
    <row r="327" spans="1:7" ht="12.75">
      <c r="A327" s="6" t="s">
        <v>31</v>
      </c>
      <c r="B327" s="6" t="s">
        <v>414</v>
      </c>
      <c r="C327" s="6" t="s">
        <v>402</v>
      </c>
      <c r="D327" s="7">
        <v>116</v>
      </c>
      <c r="E327" s="7">
        <v>118.804885</v>
      </c>
      <c r="F327" s="7">
        <v>4.07</v>
      </c>
      <c r="G327" s="7">
        <v>122.87488500000002</v>
      </c>
    </row>
    <row r="328" spans="1:7" ht="12.75">
      <c r="A328" s="6" t="s">
        <v>33</v>
      </c>
      <c r="B328" s="6" t="s">
        <v>415</v>
      </c>
      <c r="C328" s="6" t="s">
        <v>402</v>
      </c>
      <c r="D328" s="7">
        <v>116</v>
      </c>
      <c r="E328" s="7">
        <v>169.91861999999998</v>
      </c>
      <c r="F328" s="7">
        <v>4.07</v>
      </c>
      <c r="G328" s="7">
        <v>173.98862000000003</v>
      </c>
    </row>
    <row r="329" spans="1:7" ht="12.75">
      <c r="A329" s="6" t="s">
        <v>35</v>
      </c>
      <c r="B329" s="6" t="s">
        <v>416</v>
      </c>
      <c r="C329" s="6" t="s">
        <v>402</v>
      </c>
      <c r="D329" s="7">
        <v>116</v>
      </c>
      <c r="E329" s="7">
        <v>191.89782100000002</v>
      </c>
      <c r="F329" s="7">
        <v>4.07</v>
      </c>
      <c r="G329" s="7">
        <v>195.96782100000001</v>
      </c>
    </row>
    <row r="330" spans="1:7" ht="12.75">
      <c r="A330" s="6" t="s">
        <v>37</v>
      </c>
      <c r="B330" s="6" t="s">
        <v>417</v>
      </c>
      <c r="C330" s="6" t="s">
        <v>402</v>
      </c>
      <c r="D330" s="7">
        <v>116</v>
      </c>
      <c r="E330" s="7">
        <v>180.293868</v>
      </c>
      <c r="F330" s="7">
        <v>4.07</v>
      </c>
      <c r="G330" s="7">
        <v>184.363868</v>
      </c>
    </row>
    <row r="331" spans="1:7" ht="12.75">
      <c r="A331" s="6" t="s">
        <v>39</v>
      </c>
      <c r="B331" s="6" t="s">
        <v>418</v>
      </c>
      <c r="C331" s="6" t="s">
        <v>402</v>
      </c>
      <c r="D331" s="7">
        <v>116</v>
      </c>
      <c r="E331" s="7">
        <v>90.504761</v>
      </c>
      <c r="F331" s="7">
        <v>4.07</v>
      </c>
      <c r="G331" s="7">
        <v>94.574761</v>
      </c>
    </row>
    <row r="332" spans="1:7" ht="12.75">
      <c r="A332" s="6" t="s">
        <v>41</v>
      </c>
      <c r="B332" s="6" t="s">
        <v>419</v>
      </c>
      <c r="C332" s="6" t="s">
        <v>402</v>
      </c>
      <c r="D332" s="7">
        <v>116</v>
      </c>
      <c r="E332" s="7">
        <v>137.46691099999998</v>
      </c>
      <c r="F332" s="7">
        <v>4.07</v>
      </c>
      <c r="G332" s="7">
        <v>141.536911</v>
      </c>
    </row>
    <row r="333" spans="1:7" ht="12.75">
      <c r="A333" s="6" t="s">
        <v>43</v>
      </c>
      <c r="B333" s="6" t="s">
        <v>420</v>
      </c>
      <c r="C333" s="6" t="s">
        <v>402</v>
      </c>
      <c r="D333" s="7">
        <v>116</v>
      </c>
      <c r="E333" s="7">
        <v>221.3264</v>
      </c>
      <c r="F333" s="7">
        <v>4.07</v>
      </c>
      <c r="G333" s="7">
        <v>225.3964</v>
      </c>
    </row>
    <row r="334" spans="1:7" ht="12.75">
      <c r="A334" s="6" t="s">
        <v>45</v>
      </c>
      <c r="B334" s="6" t="s">
        <v>421</v>
      </c>
      <c r="C334" s="6" t="s">
        <v>402</v>
      </c>
      <c r="D334" s="7">
        <v>116</v>
      </c>
      <c r="E334" s="7">
        <v>112.823466</v>
      </c>
      <c r="F334" s="7">
        <v>4.07</v>
      </c>
      <c r="G334" s="7">
        <v>116.893466</v>
      </c>
    </row>
    <row r="335" spans="1:7" ht="12.75">
      <c r="A335" s="6" t="s">
        <v>47</v>
      </c>
      <c r="B335" s="6" t="s">
        <v>422</v>
      </c>
      <c r="C335" s="6" t="s">
        <v>402</v>
      </c>
      <c r="D335" s="7">
        <v>116</v>
      </c>
      <c r="E335" s="7">
        <v>200.008624</v>
      </c>
      <c r="F335" s="7">
        <v>4.07</v>
      </c>
      <c r="G335" s="7">
        <v>204.078624</v>
      </c>
    </row>
    <row r="336" spans="1:7" ht="12.75">
      <c r="A336" s="6" t="s">
        <v>49</v>
      </c>
      <c r="B336" s="6" t="s">
        <v>423</v>
      </c>
      <c r="C336" s="6" t="s">
        <v>402</v>
      </c>
      <c r="D336" s="7">
        <v>116</v>
      </c>
      <c r="E336" s="7">
        <v>170.245084</v>
      </c>
      <c r="F336" s="7">
        <v>4.07</v>
      </c>
      <c r="G336" s="7">
        <v>174.31508400000004</v>
      </c>
    </row>
    <row r="337" spans="1:7" ht="12.75">
      <c r="A337" s="6" t="s">
        <v>51</v>
      </c>
      <c r="B337" s="6" t="s">
        <v>424</v>
      </c>
      <c r="C337" s="6" t="s">
        <v>402</v>
      </c>
      <c r="D337" s="7">
        <v>116</v>
      </c>
      <c r="E337" s="7">
        <v>210.91873200000003</v>
      </c>
      <c r="F337" s="7">
        <v>4.07</v>
      </c>
      <c r="G337" s="7">
        <v>214.988732</v>
      </c>
    </row>
    <row r="338" spans="1:7" ht="12.75">
      <c r="A338" s="6" t="s">
        <v>53</v>
      </c>
      <c r="B338" s="6" t="s">
        <v>425</v>
      </c>
      <c r="C338" s="6" t="s">
        <v>402</v>
      </c>
      <c r="D338" s="7">
        <v>116</v>
      </c>
      <c r="E338" s="7">
        <v>203.952172</v>
      </c>
      <c r="F338" s="7">
        <v>4.07</v>
      </c>
      <c r="G338" s="7">
        <v>208.02217200000004</v>
      </c>
    </row>
    <row r="339" spans="1:7" ht="12.75">
      <c r="A339" s="6" t="s">
        <v>55</v>
      </c>
      <c r="B339" s="6" t="s">
        <v>426</v>
      </c>
      <c r="C339" s="6" t="s">
        <v>402</v>
      </c>
      <c r="D339" s="7">
        <v>116</v>
      </c>
      <c r="E339" s="7">
        <v>132.370743</v>
      </c>
      <c r="F339" s="7">
        <v>4.07</v>
      </c>
      <c r="G339" s="7">
        <v>136.440743</v>
      </c>
    </row>
    <row r="340" spans="1:7" ht="12.75">
      <c r="A340" s="6" t="s">
        <v>57</v>
      </c>
      <c r="B340" s="6" t="s">
        <v>427</v>
      </c>
      <c r="C340" s="6" t="s">
        <v>402</v>
      </c>
      <c r="D340" s="7">
        <v>116</v>
      </c>
      <c r="E340" s="7">
        <v>187.375867</v>
      </c>
      <c r="F340" s="7">
        <v>4.07</v>
      </c>
      <c r="G340" s="7">
        <v>191.445867</v>
      </c>
    </row>
    <row r="341" spans="1:7" ht="12.75">
      <c r="A341" s="6" t="s">
        <v>59</v>
      </c>
      <c r="B341" s="6" t="s">
        <v>428</v>
      </c>
      <c r="C341" s="6" t="s">
        <v>402</v>
      </c>
      <c r="D341" s="7">
        <v>116</v>
      </c>
      <c r="E341" s="7">
        <v>185.916403</v>
      </c>
      <c r="F341" s="7">
        <v>4.07</v>
      </c>
      <c r="G341" s="7">
        <v>189.986403</v>
      </c>
    </row>
    <row r="342" spans="1:7" ht="12.75">
      <c r="A342" s="6" t="s">
        <v>61</v>
      </c>
      <c r="B342" s="6" t="s">
        <v>429</v>
      </c>
      <c r="C342" s="6" t="s">
        <v>402</v>
      </c>
      <c r="D342" s="7">
        <v>116</v>
      </c>
      <c r="E342" s="7">
        <v>164.144038</v>
      </c>
      <c r="F342" s="7">
        <v>4.07</v>
      </c>
      <c r="G342" s="7">
        <v>168.21403800000002</v>
      </c>
    </row>
    <row r="343" spans="1:7" ht="12.75">
      <c r="A343" s="6" t="s">
        <v>63</v>
      </c>
      <c r="B343" s="6" t="s">
        <v>430</v>
      </c>
      <c r="C343" s="6" t="s">
        <v>402</v>
      </c>
      <c r="D343" s="7">
        <v>116</v>
      </c>
      <c r="E343" s="7">
        <v>146.845776</v>
      </c>
      <c r="F343" s="7">
        <v>4.07</v>
      </c>
      <c r="G343" s="7">
        <v>150.915776</v>
      </c>
    </row>
    <row r="344" spans="1:7" ht="12.75">
      <c r="A344" s="6" t="s">
        <v>65</v>
      </c>
      <c r="B344" s="6" t="s">
        <v>431</v>
      </c>
      <c r="C344" s="6" t="s">
        <v>402</v>
      </c>
      <c r="D344" s="7">
        <v>116</v>
      </c>
      <c r="E344" s="7">
        <v>205.415826</v>
      </c>
      <c r="F344" s="7">
        <v>4.07</v>
      </c>
      <c r="G344" s="7">
        <v>209.48582600000003</v>
      </c>
    </row>
    <row r="345" spans="1:7" ht="12.75">
      <c r="A345" s="6" t="s">
        <v>67</v>
      </c>
      <c r="B345" s="6" t="s">
        <v>432</v>
      </c>
      <c r="C345" s="6" t="s">
        <v>402</v>
      </c>
      <c r="D345" s="7">
        <v>116</v>
      </c>
      <c r="E345" s="7">
        <v>201.58771700000003</v>
      </c>
      <c r="F345" s="7">
        <v>4.07</v>
      </c>
      <c r="G345" s="7">
        <v>205.657717</v>
      </c>
    </row>
    <row r="346" spans="1:7" ht="12.75">
      <c r="A346" s="6" t="s">
        <v>69</v>
      </c>
      <c r="B346" s="6" t="s">
        <v>433</v>
      </c>
      <c r="C346" s="6" t="s">
        <v>402</v>
      </c>
      <c r="D346" s="7">
        <v>116</v>
      </c>
      <c r="E346" s="7">
        <v>155.530796</v>
      </c>
      <c r="F346" s="7">
        <v>4.07</v>
      </c>
      <c r="G346" s="7">
        <v>159.600796</v>
      </c>
    </row>
    <row r="347" spans="1:7" ht="12.75">
      <c r="A347" s="6" t="s">
        <v>71</v>
      </c>
      <c r="B347" s="6" t="s">
        <v>434</v>
      </c>
      <c r="C347" s="6" t="s">
        <v>402</v>
      </c>
      <c r="D347" s="7">
        <v>116</v>
      </c>
      <c r="E347" s="7">
        <v>270.254403</v>
      </c>
      <c r="F347" s="7">
        <v>4.07</v>
      </c>
      <c r="G347" s="7">
        <v>274.32440299999996</v>
      </c>
    </row>
    <row r="348" spans="1:7" ht="12.75">
      <c r="A348" s="6" t="s">
        <v>73</v>
      </c>
      <c r="B348" s="6" t="s">
        <v>435</v>
      </c>
      <c r="C348" s="6" t="s">
        <v>402</v>
      </c>
      <c r="D348" s="7">
        <v>116</v>
      </c>
      <c r="E348" s="7">
        <v>198.768318</v>
      </c>
      <c r="F348" s="7">
        <v>4.07</v>
      </c>
      <c r="G348" s="7">
        <v>202.83831800000002</v>
      </c>
    </row>
    <row r="349" spans="1:7" ht="12.75">
      <c r="A349" s="6" t="s">
        <v>75</v>
      </c>
      <c r="B349" s="6" t="s">
        <v>436</v>
      </c>
      <c r="C349" s="6" t="s">
        <v>402</v>
      </c>
      <c r="D349" s="7">
        <v>116</v>
      </c>
      <c r="E349" s="7">
        <v>168.68991599999998</v>
      </c>
      <c r="F349" s="7">
        <v>4.07</v>
      </c>
      <c r="G349" s="7">
        <v>172.75991599999998</v>
      </c>
    </row>
    <row r="350" spans="1:7" ht="12.75">
      <c r="A350" s="6" t="s">
        <v>77</v>
      </c>
      <c r="B350" s="6" t="s">
        <v>437</v>
      </c>
      <c r="C350" s="6" t="s">
        <v>402</v>
      </c>
      <c r="D350" s="7">
        <v>116</v>
      </c>
      <c r="E350" s="7">
        <v>102.41579899999999</v>
      </c>
      <c r="F350" s="7">
        <v>4.07</v>
      </c>
      <c r="G350" s="7">
        <v>106.48579900000001</v>
      </c>
    </row>
    <row r="351" spans="1:7" ht="12.75">
      <c r="A351" s="6" t="s">
        <v>79</v>
      </c>
      <c r="B351" s="6" t="s">
        <v>438</v>
      </c>
      <c r="C351" s="6" t="s">
        <v>402</v>
      </c>
      <c r="D351" s="7">
        <v>116</v>
      </c>
      <c r="E351" s="7">
        <v>176.106874</v>
      </c>
      <c r="F351" s="7">
        <v>4.07</v>
      </c>
      <c r="G351" s="7">
        <v>180.176874</v>
      </c>
    </row>
    <row r="352" spans="1:7" ht="12.75">
      <c r="A352" s="6" t="s">
        <v>81</v>
      </c>
      <c r="B352" s="6" t="s">
        <v>439</v>
      </c>
      <c r="C352" s="6" t="s">
        <v>402</v>
      </c>
      <c r="D352" s="7">
        <v>116</v>
      </c>
      <c r="E352" s="7">
        <v>242.907358</v>
      </c>
      <c r="F352" s="7">
        <v>4.07</v>
      </c>
      <c r="G352" s="7">
        <v>246.97735799999998</v>
      </c>
    </row>
    <row r="353" spans="1:7" ht="12.75">
      <c r="A353" s="6" t="s">
        <v>83</v>
      </c>
      <c r="B353" s="6" t="s">
        <v>440</v>
      </c>
      <c r="C353" s="6" t="s">
        <v>402</v>
      </c>
      <c r="D353" s="7">
        <v>116</v>
      </c>
      <c r="E353" s="7">
        <v>191.53893499999998</v>
      </c>
      <c r="F353" s="7">
        <v>4.07</v>
      </c>
      <c r="G353" s="7">
        <v>195.60893500000003</v>
      </c>
    </row>
    <row r="354" spans="1:7" ht="12.75">
      <c r="A354" s="6" t="s">
        <v>85</v>
      </c>
      <c r="B354" s="6" t="s">
        <v>441</v>
      </c>
      <c r="C354" s="6" t="s">
        <v>402</v>
      </c>
      <c r="D354" s="7">
        <v>116</v>
      </c>
      <c r="E354" s="7">
        <v>176.58539000000002</v>
      </c>
      <c r="F354" s="7">
        <v>4.07</v>
      </c>
      <c r="G354" s="7">
        <v>180.65539</v>
      </c>
    </row>
    <row r="355" spans="1:7" ht="12.75">
      <c r="A355" s="6" t="s">
        <v>87</v>
      </c>
      <c r="B355" s="6" t="s">
        <v>442</v>
      </c>
      <c r="C355" s="6" t="s">
        <v>402</v>
      </c>
      <c r="D355" s="7">
        <v>116</v>
      </c>
      <c r="E355" s="7">
        <v>134.546185</v>
      </c>
      <c r="F355" s="7">
        <v>4.07</v>
      </c>
      <c r="G355" s="7">
        <v>138.616185</v>
      </c>
    </row>
    <row r="356" spans="1:7" ht="12.75">
      <c r="A356" s="6" t="s">
        <v>89</v>
      </c>
      <c r="B356" s="6" t="s">
        <v>443</v>
      </c>
      <c r="C356" s="6" t="s">
        <v>402</v>
      </c>
      <c r="D356" s="7">
        <v>116</v>
      </c>
      <c r="E356" s="7">
        <v>247.736157</v>
      </c>
      <c r="F356" s="7">
        <v>4.07</v>
      </c>
      <c r="G356" s="7">
        <v>251.80615699999998</v>
      </c>
    </row>
    <row r="357" spans="1:7" ht="12.75">
      <c r="A357" s="6" t="s">
        <v>91</v>
      </c>
      <c r="B357" s="6" t="s">
        <v>444</v>
      </c>
      <c r="C357" s="6" t="s">
        <v>402</v>
      </c>
      <c r="D357" s="7">
        <v>116</v>
      </c>
      <c r="E357" s="7">
        <v>209.48319200000003</v>
      </c>
      <c r="F357" s="7">
        <v>4.07</v>
      </c>
      <c r="G357" s="7">
        <v>213.553192</v>
      </c>
    </row>
    <row r="358" spans="1:7" ht="12.75">
      <c r="A358" s="6" t="s">
        <v>93</v>
      </c>
      <c r="B358" s="6" t="s">
        <v>445</v>
      </c>
      <c r="C358" s="6" t="s">
        <v>402</v>
      </c>
      <c r="D358" s="7">
        <v>116</v>
      </c>
      <c r="E358" s="7">
        <v>210.224527</v>
      </c>
      <c r="F358" s="7">
        <v>4.07</v>
      </c>
      <c r="G358" s="7">
        <v>214.294527</v>
      </c>
    </row>
    <row r="359" spans="1:7" ht="12.75">
      <c r="A359" s="6" t="s">
        <v>95</v>
      </c>
      <c r="B359" s="6" t="s">
        <v>446</v>
      </c>
      <c r="C359" s="6" t="s">
        <v>402</v>
      </c>
      <c r="D359" s="7">
        <v>116</v>
      </c>
      <c r="E359" s="7">
        <v>189.25654600000001</v>
      </c>
      <c r="F359" s="7">
        <v>4.07</v>
      </c>
      <c r="G359" s="7">
        <v>193.326546</v>
      </c>
    </row>
    <row r="360" spans="1:7" ht="12.75">
      <c r="A360" s="6" t="s">
        <v>97</v>
      </c>
      <c r="B360" s="6" t="s">
        <v>447</v>
      </c>
      <c r="C360" s="6" t="s">
        <v>402</v>
      </c>
      <c r="D360" s="7">
        <v>116</v>
      </c>
      <c r="E360" s="7">
        <v>175.525481</v>
      </c>
      <c r="F360" s="7">
        <v>4.07</v>
      </c>
      <c r="G360" s="7">
        <v>179.595481</v>
      </c>
    </row>
    <row r="361" spans="1:7" ht="12.75">
      <c r="A361" s="6" t="s">
        <v>99</v>
      </c>
      <c r="B361" s="6" t="s">
        <v>448</v>
      </c>
      <c r="C361" s="6" t="s">
        <v>402</v>
      </c>
      <c r="D361" s="7">
        <v>116</v>
      </c>
      <c r="E361" s="7">
        <v>227.66670400000004</v>
      </c>
      <c r="F361" s="7">
        <v>4.07</v>
      </c>
      <c r="G361" s="7">
        <v>231.736704</v>
      </c>
    </row>
    <row r="362" spans="1:7" ht="12.75">
      <c r="A362" s="6" t="s">
        <v>101</v>
      </c>
      <c r="B362" s="6" t="s">
        <v>449</v>
      </c>
      <c r="C362" s="6" t="s">
        <v>402</v>
      </c>
      <c r="D362" s="7">
        <v>116</v>
      </c>
      <c r="E362" s="7">
        <v>168.09177400000002</v>
      </c>
      <c r="F362" s="7">
        <v>4.07</v>
      </c>
      <c r="G362" s="7">
        <v>172.16177399999998</v>
      </c>
    </row>
    <row r="363" spans="1:7" ht="12.75">
      <c r="A363" s="6" t="s">
        <v>103</v>
      </c>
      <c r="B363" s="6" t="s">
        <v>450</v>
      </c>
      <c r="C363" s="6" t="s">
        <v>402</v>
      </c>
      <c r="D363" s="7">
        <v>116</v>
      </c>
      <c r="E363" s="7">
        <v>77.293842</v>
      </c>
      <c r="F363" s="7">
        <v>4.07</v>
      </c>
      <c r="G363" s="7">
        <v>81.36384199999999</v>
      </c>
    </row>
    <row r="364" spans="1:7" ht="12.75">
      <c r="A364" s="6" t="s">
        <v>105</v>
      </c>
      <c r="B364" s="6" t="s">
        <v>451</v>
      </c>
      <c r="C364" s="6" t="s">
        <v>402</v>
      </c>
      <c r="D364" s="7">
        <v>116</v>
      </c>
      <c r="E364" s="7">
        <v>152.155481</v>
      </c>
      <c r="F364" s="7">
        <v>4.07</v>
      </c>
      <c r="G364" s="7">
        <v>156.225481</v>
      </c>
    </row>
    <row r="365" spans="1:7" ht="12.75">
      <c r="A365" s="6" t="s">
        <v>107</v>
      </c>
      <c r="B365" s="6" t="s">
        <v>452</v>
      </c>
      <c r="C365" s="6" t="s">
        <v>402</v>
      </c>
      <c r="D365" s="7">
        <v>116</v>
      </c>
      <c r="E365" s="7">
        <v>183.16495</v>
      </c>
      <c r="F365" s="7">
        <v>4.07</v>
      </c>
      <c r="G365" s="7">
        <v>187.23495</v>
      </c>
    </row>
    <row r="366" spans="1:7" ht="12.75">
      <c r="A366" s="6" t="s">
        <v>109</v>
      </c>
      <c r="B366" s="6" t="s">
        <v>453</v>
      </c>
      <c r="C366" s="6" t="s">
        <v>402</v>
      </c>
      <c r="D366" s="7">
        <v>116</v>
      </c>
      <c r="E366" s="7">
        <v>169.168429</v>
      </c>
      <c r="F366" s="7">
        <v>4.07</v>
      </c>
      <c r="G366" s="7">
        <v>173.238429</v>
      </c>
    </row>
    <row r="367" spans="1:7" ht="12.75">
      <c r="A367" s="6" t="s">
        <v>111</v>
      </c>
      <c r="B367" s="6" t="s">
        <v>454</v>
      </c>
      <c r="C367" s="6" t="s">
        <v>402</v>
      </c>
      <c r="D367" s="7">
        <v>116</v>
      </c>
      <c r="E367" s="7">
        <v>228.500035</v>
      </c>
      <c r="F367" s="7">
        <v>4.07</v>
      </c>
      <c r="G367" s="7">
        <v>232.570035</v>
      </c>
    </row>
    <row r="368" spans="1:7" ht="12.75">
      <c r="A368" s="6" t="s">
        <v>113</v>
      </c>
      <c r="B368" s="6" t="s">
        <v>455</v>
      </c>
      <c r="C368" s="6" t="s">
        <v>402</v>
      </c>
      <c r="D368" s="7">
        <v>116</v>
      </c>
      <c r="E368" s="7">
        <v>168.22503999999998</v>
      </c>
      <c r="F368" s="7">
        <v>4.07</v>
      </c>
      <c r="G368" s="7">
        <v>172.29504</v>
      </c>
    </row>
    <row r="369" spans="1:7" ht="12.75">
      <c r="A369" s="6" t="s">
        <v>115</v>
      </c>
      <c r="B369" s="6" t="s">
        <v>456</v>
      </c>
      <c r="C369" s="6" t="s">
        <v>402</v>
      </c>
      <c r="D369" s="7">
        <v>116</v>
      </c>
      <c r="E369" s="7">
        <v>222.761941</v>
      </c>
      <c r="F369" s="7">
        <v>4.07</v>
      </c>
      <c r="G369" s="7">
        <v>226.831941</v>
      </c>
    </row>
    <row r="370" spans="1:7" ht="12.75">
      <c r="A370" s="6" t="s">
        <v>117</v>
      </c>
      <c r="B370" s="6" t="s">
        <v>457</v>
      </c>
      <c r="C370" s="6" t="s">
        <v>402</v>
      </c>
      <c r="D370" s="7">
        <v>116</v>
      </c>
      <c r="E370" s="7">
        <v>143.80721499999999</v>
      </c>
      <c r="F370" s="7">
        <v>4.07</v>
      </c>
      <c r="G370" s="7">
        <v>147.877215</v>
      </c>
    </row>
    <row r="371" spans="1:7" ht="12.75">
      <c r="A371" s="6" t="s">
        <v>119</v>
      </c>
      <c r="B371" s="6" t="s">
        <v>458</v>
      </c>
      <c r="C371" s="6" t="s">
        <v>402</v>
      </c>
      <c r="D371" s="7">
        <v>116</v>
      </c>
      <c r="E371" s="7">
        <v>153.045038</v>
      </c>
      <c r="F371" s="7">
        <v>4.07</v>
      </c>
      <c r="G371" s="7">
        <v>157.115038</v>
      </c>
    </row>
    <row r="372" spans="1:7" ht="12.75">
      <c r="A372" s="6" t="s">
        <v>121</v>
      </c>
      <c r="B372" s="6" t="s">
        <v>459</v>
      </c>
      <c r="C372" s="6" t="s">
        <v>402</v>
      </c>
      <c r="D372" s="7">
        <v>116</v>
      </c>
      <c r="E372" s="7">
        <v>198.42522300000002</v>
      </c>
      <c r="F372" s="7">
        <v>4.07</v>
      </c>
      <c r="G372" s="7">
        <v>202.495223</v>
      </c>
    </row>
    <row r="373" spans="1:7" ht="12.75">
      <c r="A373" s="6" t="s">
        <v>123</v>
      </c>
      <c r="B373" s="6" t="s">
        <v>460</v>
      </c>
      <c r="C373" s="6" t="s">
        <v>402</v>
      </c>
      <c r="D373" s="7">
        <v>116</v>
      </c>
      <c r="E373" s="7">
        <v>178.61907</v>
      </c>
      <c r="F373" s="7">
        <v>4.07</v>
      </c>
      <c r="G373" s="7">
        <v>182.68907000000004</v>
      </c>
    </row>
    <row r="374" spans="1:7" ht="12.75">
      <c r="A374" s="6" t="s">
        <v>125</v>
      </c>
      <c r="B374" s="6" t="s">
        <v>461</v>
      </c>
      <c r="C374" s="6" t="s">
        <v>402</v>
      </c>
      <c r="D374" s="7">
        <v>116</v>
      </c>
      <c r="E374" s="7">
        <v>264.033729</v>
      </c>
      <c r="F374" s="7">
        <v>4.07</v>
      </c>
      <c r="G374" s="7">
        <v>268.103729</v>
      </c>
    </row>
    <row r="375" spans="1:7" ht="12.75">
      <c r="A375" s="6" t="s">
        <v>127</v>
      </c>
      <c r="B375" s="6" t="s">
        <v>462</v>
      </c>
      <c r="C375" s="6" t="s">
        <v>402</v>
      </c>
      <c r="D375" s="7">
        <v>116</v>
      </c>
      <c r="E375" s="7">
        <v>139.190157</v>
      </c>
      <c r="F375" s="7">
        <v>4.07</v>
      </c>
      <c r="G375" s="7">
        <v>143.260157</v>
      </c>
    </row>
    <row r="376" spans="1:7" ht="12.75">
      <c r="A376" s="6" t="s">
        <v>129</v>
      </c>
      <c r="B376" s="6" t="s">
        <v>463</v>
      </c>
      <c r="C376" s="6" t="s">
        <v>402</v>
      </c>
      <c r="D376" s="7">
        <v>116</v>
      </c>
      <c r="E376" s="7">
        <v>190.05829500000002</v>
      </c>
      <c r="F376" s="7">
        <v>4.07</v>
      </c>
      <c r="G376" s="7">
        <v>194.128295</v>
      </c>
    </row>
    <row r="377" spans="1:7" ht="12.75">
      <c r="A377" s="6" t="s">
        <v>131</v>
      </c>
      <c r="B377" s="6" t="s">
        <v>464</v>
      </c>
      <c r="C377" s="6" t="s">
        <v>402</v>
      </c>
      <c r="D377" s="7">
        <v>116</v>
      </c>
      <c r="E377" s="7">
        <v>137.347282</v>
      </c>
      <c r="F377" s="7">
        <v>4.07</v>
      </c>
      <c r="G377" s="7">
        <v>141.417282</v>
      </c>
    </row>
    <row r="378" spans="1:7" ht="12.75">
      <c r="A378" s="6" t="s">
        <v>133</v>
      </c>
      <c r="B378" s="6" t="s">
        <v>465</v>
      </c>
      <c r="C378" s="6" t="s">
        <v>402</v>
      </c>
      <c r="D378" s="7">
        <v>116</v>
      </c>
      <c r="E378" s="7">
        <v>86.864111</v>
      </c>
      <c r="F378" s="7">
        <v>4.07</v>
      </c>
      <c r="G378" s="7">
        <v>90.934111</v>
      </c>
    </row>
    <row r="379" spans="1:7" ht="12.75">
      <c r="A379" s="6" t="s">
        <v>135</v>
      </c>
      <c r="B379" s="6" t="s">
        <v>466</v>
      </c>
      <c r="C379" s="6" t="s">
        <v>402</v>
      </c>
      <c r="D379" s="7">
        <v>116</v>
      </c>
      <c r="E379" s="7">
        <v>220.369372</v>
      </c>
      <c r="F379" s="7">
        <v>4.07</v>
      </c>
      <c r="G379" s="7">
        <v>224.43937200000002</v>
      </c>
    </row>
    <row r="380" spans="1:7" ht="12.75">
      <c r="A380" s="6" t="s">
        <v>137</v>
      </c>
      <c r="B380" s="6" t="s">
        <v>467</v>
      </c>
      <c r="C380" s="6" t="s">
        <v>402</v>
      </c>
      <c r="D380" s="7">
        <v>116</v>
      </c>
      <c r="E380" s="7">
        <v>104.81829600000002</v>
      </c>
      <c r="F380" s="7">
        <v>4.07</v>
      </c>
      <c r="G380" s="7">
        <v>108.888296</v>
      </c>
    </row>
    <row r="381" spans="1:7" ht="12.75">
      <c r="A381" s="6" t="s">
        <v>139</v>
      </c>
      <c r="B381" s="6" t="s">
        <v>468</v>
      </c>
      <c r="C381" s="6" t="s">
        <v>402</v>
      </c>
      <c r="D381" s="7">
        <v>116</v>
      </c>
      <c r="E381" s="7">
        <v>285.447206</v>
      </c>
      <c r="F381" s="7">
        <v>4.07</v>
      </c>
      <c r="G381" s="7">
        <v>289.517206</v>
      </c>
    </row>
    <row r="382" spans="1:7" ht="12.75">
      <c r="A382" s="6" t="s">
        <v>141</v>
      </c>
      <c r="B382" s="6" t="s">
        <v>469</v>
      </c>
      <c r="C382" s="6" t="s">
        <v>402</v>
      </c>
      <c r="D382" s="7">
        <v>116</v>
      </c>
      <c r="E382" s="7">
        <v>178.61907200000002</v>
      </c>
      <c r="F382" s="7">
        <v>4.07</v>
      </c>
      <c r="G382" s="7">
        <v>182.689072</v>
      </c>
    </row>
    <row r="383" spans="1:7" ht="12.75">
      <c r="A383" s="6" t="s">
        <v>143</v>
      </c>
      <c r="B383" s="6" t="s">
        <v>470</v>
      </c>
      <c r="C383" s="6" t="s">
        <v>402</v>
      </c>
      <c r="D383" s="7">
        <v>116</v>
      </c>
      <c r="E383" s="7">
        <v>148.34041200000001</v>
      </c>
      <c r="F383" s="7">
        <v>4.07</v>
      </c>
      <c r="G383" s="7">
        <v>152.410412</v>
      </c>
    </row>
    <row r="384" spans="1:7" ht="12.75">
      <c r="A384" s="6" t="s">
        <v>145</v>
      </c>
      <c r="B384" s="6" t="s">
        <v>471</v>
      </c>
      <c r="C384" s="6" t="s">
        <v>402</v>
      </c>
      <c r="D384" s="7">
        <v>116</v>
      </c>
      <c r="E384" s="7">
        <v>96.82149799999999</v>
      </c>
      <c r="F384" s="7">
        <v>4.07</v>
      </c>
      <c r="G384" s="7">
        <v>100.891498</v>
      </c>
    </row>
    <row r="385" spans="1:7" ht="12.75">
      <c r="A385" s="6" t="s">
        <v>147</v>
      </c>
      <c r="B385" s="6" t="s">
        <v>472</v>
      </c>
      <c r="C385" s="6" t="s">
        <v>402</v>
      </c>
      <c r="D385" s="7">
        <v>116</v>
      </c>
      <c r="E385" s="7">
        <v>286.882748</v>
      </c>
      <c r="F385" s="7">
        <v>4.07</v>
      </c>
      <c r="G385" s="7">
        <v>290.952748</v>
      </c>
    </row>
    <row r="386" spans="1:7" ht="12.75">
      <c r="A386" s="6" t="s">
        <v>149</v>
      </c>
      <c r="B386" s="6" t="s">
        <v>473</v>
      </c>
      <c r="C386" s="6" t="s">
        <v>402</v>
      </c>
      <c r="D386" s="7">
        <v>116</v>
      </c>
      <c r="E386" s="7">
        <v>67.00580000000001</v>
      </c>
      <c r="F386" s="7">
        <v>4.07</v>
      </c>
      <c r="G386" s="7">
        <v>71.0758</v>
      </c>
    </row>
    <row r="387" spans="1:7" ht="12.75">
      <c r="A387" s="6" t="s">
        <v>224</v>
      </c>
      <c r="B387" s="6" t="s">
        <v>474</v>
      </c>
      <c r="C387" s="6" t="s">
        <v>402</v>
      </c>
      <c r="D387" s="7">
        <v>116</v>
      </c>
      <c r="E387" s="7">
        <v>210.014461</v>
      </c>
      <c r="F387" s="7">
        <v>4.07</v>
      </c>
      <c r="G387" s="7">
        <v>214.084461</v>
      </c>
    </row>
    <row r="388" spans="1:7" ht="12.75">
      <c r="A388" s="6" t="s">
        <v>226</v>
      </c>
      <c r="B388" s="6" t="s">
        <v>475</v>
      </c>
      <c r="C388" s="6" t="s">
        <v>402</v>
      </c>
      <c r="D388" s="7">
        <v>116</v>
      </c>
      <c r="E388" s="7">
        <v>258.065109</v>
      </c>
      <c r="F388" s="7">
        <v>4.07</v>
      </c>
      <c r="G388" s="7">
        <v>262.135109</v>
      </c>
    </row>
    <row r="389" spans="1:7" ht="12.75">
      <c r="A389" s="6" t="s">
        <v>228</v>
      </c>
      <c r="B389" s="6" t="s">
        <v>476</v>
      </c>
      <c r="C389" s="6" t="s">
        <v>402</v>
      </c>
      <c r="D389" s="7">
        <v>116</v>
      </c>
      <c r="E389" s="7">
        <v>185.796774</v>
      </c>
      <c r="F389" s="7">
        <v>4.07</v>
      </c>
      <c r="G389" s="7">
        <v>189.86677400000002</v>
      </c>
    </row>
    <row r="390" spans="1:7" ht="12.75">
      <c r="A390" s="6" t="s">
        <v>230</v>
      </c>
      <c r="B390" s="6" t="s">
        <v>477</v>
      </c>
      <c r="C390" s="6" t="s">
        <v>402</v>
      </c>
      <c r="D390" s="7">
        <v>116</v>
      </c>
      <c r="E390" s="7">
        <v>160.31592999999998</v>
      </c>
      <c r="F390" s="7">
        <v>4.07</v>
      </c>
      <c r="G390" s="7">
        <v>164.38593</v>
      </c>
    </row>
    <row r="391" spans="1:7" ht="12.75">
      <c r="A391" s="6" t="s">
        <v>232</v>
      </c>
      <c r="B391" s="6" t="s">
        <v>478</v>
      </c>
      <c r="C391" s="6" t="s">
        <v>402</v>
      </c>
      <c r="D391" s="7">
        <v>253</v>
      </c>
      <c r="E391" s="7">
        <v>283.309297</v>
      </c>
      <c r="F391" s="7">
        <v>4.07</v>
      </c>
      <c r="G391" s="7">
        <v>287.379297</v>
      </c>
    </row>
    <row r="392" spans="1:7" ht="12.75">
      <c r="A392" s="6" t="s">
        <v>234</v>
      </c>
      <c r="B392" s="6" t="s">
        <v>479</v>
      </c>
      <c r="C392" s="6" t="s">
        <v>402</v>
      </c>
      <c r="D392" s="7">
        <v>253</v>
      </c>
      <c r="E392" s="7">
        <v>431.28959199999997</v>
      </c>
      <c r="F392" s="7">
        <v>4.07</v>
      </c>
      <c r="G392" s="7">
        <v>435.3595920000001</v>
      </c>
    </row>
    <row r="393" spans="1:7" ht="12.75">
      <c r="A393" s="6" t="s">
        <v>236</v>
      </c>
      <c r="B393" s="6" t="s">
        <v>480</v>
      </c>
      <c r="C393" s="6" t="s">
        <v>402</v>
      </c>
      <c r="D393" s="7">
        <v>255</v>
      </c>
      <c r="E393" s="7">
        <v>434.542486</v>
      </c>
      <c r="F393" s="7">
        <v>4.07</v>
      </c>
      <c r="G393" s="7">
        <v>438.612486</v>
      </c>
    </row>
    <row r="394" spans="1:7" ht="12.75">
      <c r="A394" s="6" t="s">
        <v>238</v>
      </c>
      <c r="B394" s="6" t="s">
        <v>481</v>
      </c>
      <c r="C394" s="6" t="s">
        <v>402</v>
      </c>
      <c r="D394" s="7">
        <v>255</v>
      </c>
      <c r="E394" s="7">
        <v>581.685382</v>
      </c>
      <c r="F394" s="7">
        <v>4.07</v>
      </c>
      <c r="G394" s="7">
        <v>585.755382</v>
      </c>
    </row>
    <row r="395" spans="1:7" ht="12.75">
      <c r="A395" s="6" t="s">
        <v>6</v>
      </c>
      <c r="B395" s="6" t="s">
        <v>482</v>
      </c>
      <c r="C395" s="6" t="s">
        <v>483</v>
      </c>
      <c r="D395" s="7">
        <v>116</v>
      </c>
      <c r="E395" s="7">
        <v>174.67133600000003</v>
      </c>
      <c r="F395" s="7">
        <v>4.07</v>
      </c>
      <c r="G395" s="7">
        <v>178.741336</v>
      </c>
    </row>
    <row r="396" spans="1:7" ht="12.75">
      <c r="A396" s="6" t="s">
        <v>9</v>
      </c>
      <c r="B396" s="6" t="s">
        <v>484</v>
      </c>
      <c r="C396" s="6" t="s">
        <v>483</v>
      </c>
      <c r="D396" s="7">
        <v>54</v>
      </c>
      <c r="E396" s="7">
        <v>78.138241</v>
      </c>
      <c r="F396" s="7">
        <v>4.07</v>
      </c>
      <c r="G396" s="7">
        <v>82.208241</v>
      </c>
    </row>
    <row r="397" spans="1:7" ht="12.75">
      <c r="A397" s="6" t="s">
        <v>11</v>
      </c>
      <c r="B397" s="6" t="s">
        <v>485</v>
      </c>
      <c r="C397" s="6" t="s">
        <v>623</v>
      </c>
      <c r="D397" s="7">
        <v>56</v>
      </c>
      <c r="E397" s="7">
        <v>27.438738999999998</v>
      </c>
      <c r="F397" s="7">
        <v>4.07</v>
      </c>
      <c r="G397" s="7">
        <v>31.508739000000002</v>
      </c>
    </row>
    <row r="398" spans="1:7" ht="12.75">
      <c r="A398" s="6" t="s">
        <v>13</v>
      </c>
      <c r="B398" s="6" t="s">
        <v>485</v>
      </c>
      <c r="C398" s="6" t="s">
        <v>486</v>
      </c>
      <c r="D398" s="7">
        <v>116</v>
      </c>
      <c r="E398" s="7">
        <v>346.21841800000004</v>
      </c>
      <c r="F398" s="7">
        <v>4.07</v>
      </c>
      <c r="G398" s="7">
        <v>350.288418</v>
      </c>
    </row>
    <row r="399" spans="1:7" ht="12.75">
      <c r="A399" s="6" t="s">
        <v>15</v>
      </c>
      <c r="B399" s="6" t="s">
        <v>487</v>
      </c>
      <c r="C399" s="6" t="s">
        <v>483</v>
      </c>
      <c r="D399" s="7">
        <v>116</v>
      </c>
      <c r="E399" s="7">
        <v>206.133597</v>
      </c>
      <c r="F399" s="7">
        <v>4.07</v>
      </c>
      <c r="G399" s="7">
        <v>210.203597</v>
      </c>
    </row>
    <row r="400" spans="1:7" ht="12.75">
      <c r="A400" s="6" t="s">
        <v>17</v>
      </c>
      <c r="B400" s="6" t="s">
        <v>488</v>
      </c>
      <c r="C400" s="6" t="s">
        <v>483</v>
      </c>
      <c r="D400" s="7">
        <v>116</v>
      </c>
      <c r="E400" s="7">
        <v>138.423938</v>
      </c>
      <c r="F400" s="7">
        <v>4.07</v>
      </c>
      <c r="G400" s="7">
        <v>142.493938</v>
      </c>
    </row>
    <row r="401" spans="1:7" ht="12.75">
      <c r="A401" s="6" t="s">
        <v>19</v>
      </c>
      <c r="B401" s="6" t="s">
        <v>489</v>
      </c>
      <c r="C401" s="6" t="s">
        <v>486</v>
      </c>
      <c r="D401" s="7">
        <v>116</v>
      </c>
      <c r="E401" s="7">
        <v>139.73985199999998</v>
      </c>
      <c r="F401" s="7">
        <v>4.07</v>
      </c>
      <c r="G401" s="7">
        <v>143.809852</v>
      </c>
    </row>
    <row r="402" spans="1:7" ht="12.75">
      <c r="A402" s="6" t="s">
        <v>21</v>
      </c>
      <c r="B402" s="6" t="s">
        <v>490</v>
      </c>
      <c r="C402" s="6" t="s">
        <v>486</v>
      </c>
      <c r="D402" s="7">
        <v>116</v>
      </c>
      <c r="E402" s="7">
        <v>234.84440500000002</v>
      </c>
      <c r="F402" s="7">
        <v>4.07</v>
      </c>
      <c r="G402" s="7">
        <v>238.914405</v>
      </c>
    </row>
    <row r="403" spans="1:7" ht="12.75">
      <c r="A403" s="6" t="s">
        <v>23</v>
      </c>
      <c r="B403" s="6" t="s">
        <v>491</v>
      </c>
      <c r="C403" s="6" t="s">
        <v>483</v>
      </c>
      <c r="D403" s="7">
        <v>116</v>
      </c>
      <c r="E403" s="7">
        <v>247.64464200000003</v>
      </c>
      <c r="F403" s="7">
        <v>4.07</v>
      </c>
      <c r="G403" s="7">
        <v>251.714642</v>
      </c>
    </row>
    <row r="404" spans="1:7" ht="12.75">
      <c r="A404" s="6" t="s">
        <v>25</v>
      </c>
      <c r="B404" s="6" t="s">
        <v>492</v>
      </c>
      <c r="C404" s="6" t="s">
        <v>483</v>
      </c>
      <c r="D404" s="7">
        <v>116</v>
      </c>
      <c r="E404" s="7">
        <v>301.477409</v>
      </c>
      <c r="F404" s="7">
        <v>4.07</v>
      </c>
      <c r="G404" s="7">
        <v>305.547409</v>
      </c>
    </row>
    <row r="405" spans="1:7" ht="12.75">
      <c r="A405" s="6" t="s">
        <v>27</v>
      </c>
      <c r="B405" s="6" t="s">
        <v>493</v>
      </c>
      <c r="C405" s="6" t="s">
        <v>486</v>
      </c>
      <c r="D405" s="7">
        <v>116</v>
      </c>
      <c r="E405" s="7">
        <v>108.756102</v>
      </c>
      <c r="F405" s="7">
        <v>4.07</v>
      </c>
      <c r="G405" s="7">
        <v>112.82610199999999</v>
      </c>
    </row>
    <row r="406" spans="1:7" ht="12.75">
      <c r="A406" s="6" t="s">
        <v>29</v>
      </c>
      <c r="B406" s="6" t="s">
        <v>494</v>
      </c>
      <c r="C406" s="6" t="s">
        <v>486</v>
      </c>
      <c r="D406" s="7">
        <v>116</v>
      </c>
      <c r="E406" s="7">
        <v>309.971023</v>
      </c>
      <c r="F406" s="7">
        <v>4.07</v>
      </c>
      <c r="G406" s="7">
        <v>314.041023</v>
      </c>
    </row>
    <row r="407" spans="1:7" ht="12.75">
      <c r="A407" s="6" t="s">
        <v>31</v>
      </c>
      <c r="B407" s="6" t="s">
        <v>495</v>
      </c>
      <c r="C407" s="6" t="s">
        <v>483</v>
      </c>
      <c r="D407" s="7">
        <v>116</v>
      </c>
      <c r="E407" s="7">
        <v>183.28457700000004</v>
      </c>
      <c r="F407" s="7">
        <v>4.07</v>
      </c>
      <c r="G407" s="7">
        <v>187.354577</v>
      </c>
    </row>
    <row r="408" spans="1:7" ht="12.75">
      <c r="A408" s="6" t="s">
        <v>33</v>
      </c>
      <c r="B408" s="6" t="s">
        <v>496</v>
      </c>
      <c r="C408" s="6" t="s">
        <v>483</v>
      </c>
      <c r="D408" s="7">
        <v>116</v>
      </c>
      <c r="E408" s="7">
        <v>167.972147</v>
      </c>
      <c r="F408" s="7">
        <v>4.07</v>
      </c>
      <c r="G408" s="7">
        <v>172.042147</v>
      </c>
    </row>
    <row r="409" spans="1:7" ht="12.75">
      <c r="A409" s="6" t="s">
        <v>35</v>
      </c>
      <c r="B409" s="6" t="s">
        <v>497</v>
      </c>
      <c r="C409" s="6" t="s">
        <v>486</v>
      </c>
      <c r="D409" s="7">
        <v>116</v>
      </c>
      <c r="E409" s="7">
        <v>251.47274900000002</v>
      </c>
      <c r="F409" s="7">
        <v>4.07</v>
      </c>
      <c r="G409" s="7">
        <v>255.54274900000001</v>
      </c>
    </row>
    <row r="410" spans="1:7" ht="12.75">
      <c r="A410" s="6" t="s">
        <v>37</v>
      </c>
      <c r="B410" s="6" t="s">
        <v>498</v>
      </c>
      <c r="C410" s="6" t="s">
        <v>486</v>
      </c>
      <c r="D410" s="7">
        <v>116</v>
      </c>
      <c r="E410" s="7">
        <v>201.587719</v>
      </c>
      <c r="F410" s="7">
        <v>4.07</v>
      </c>
      <c r="G410" s="7">
        <v>205.65771900000001</v>
      </c>
    </row>
    <row r="411" spans="1:7" ht="12.75">
      <c r="A411" s="6" t="s">
        <v>39</v>
      </c>
      <c r="B411" s="6" t="s">
        <v>499</v>
      </c>
      <c r="C411" s="6" t="s">
        <v>483</v>
      </c>
      <c r="D411" s="7">
        <v>116</v>
      </c>
      <c r="E411" s="7">
        <v>191.060421</v>
      </c>
      <c r="F411" s="7">
        <v>4.07</v>
      </c>
      <c r="G411" s="7">
        <v>195.13042100000004</v>
      </c>
    </row>
    <row r="412" spans="1:7" ht="12.75">
      <c r="A412" s="6" t="s">
        <v>41</v>
      </c>
      <c r="B412" s="6" t="s">
        <v>500</v>
      </c>
      <c r="C412" s="6" t="s">
        <v>483</v>
      </c>
      <c r="D412" s="7">
        <v>116</v>
      </c>
      <c r="E412" s="7">
        <v>202.54474600000003</v>
      </c>
      <c r="F412" s="7">
        <v>4.07</v>
      </c>
      <c r="G412" s="7">
        <v>206.61474600000003</v>
      </c>
    </row>
    <row r="413" spans="1:7" ht="12.75">
      <c r="A413" s="6" t="s">
        <v>43</v>
      </c>
      <c r="B413" s="6" t="s">
        <v>501</v>
      </c>
      <c r="C413" s="6" t="s">
        <v>486</v>
      </c>
      <c r="D413" s="7">
        <v>116</v>
      </c>
      <c r="E413" s="7">
        <v>199.673664</v>
      </c>
      <c r="F413" s="7">
        <v>4.07</v>
      </c>
      <c r="G413" s="7">
        <v>203.743664</v>
      </c>
    </row>
    <row r="414" spans="1:7" ht="12.75">
      <c r="A414" s="6" t="s">
        <v>45</v>
      </c>
      <c r="B414" s="6" t="s">
        <v>502</v>
      </c>
      <c r="C414" s="6" t="s">
        <v>486</v>
      </c>
      <c r="D414" s="7">
        <v>116</v>
      </c>
      <c r="E414" s="7">
        <v>106.483164</v>
      </c>
      <c r="F414" s="7">
        <v>4.07</v>
      </c>
      <c r="G414" s="7">
        <v>110.553164</v>
      </c>
    </row>
    <row r="415" spans="1:7" ht="12.75">
      <c r="A415" s="6" t="s">
        <v>47</v>
      </c>
      <c r="B415" s="6" t="s">
        <v>503</v>
      </c>
      <c r="C415" s="6" t="s">
        <v>483</v>
      </c>
      <c r="D415" s="7">
        <v>116</v>
      </c>
      <c r="E415" s="7">
        <v>154.81302499999998</v>
      </c>
      <c r="F415" s="7">
        <v>4.07</v>
      </c>
      <c r="G415" s="7">
        <v>158.883025</v>
      </c>
    </row>
    <row r="416" spans="1:7" ht="12.75">
      <c r="A416" s="6" t="s">
        <v>49</v>
      </c>
      <c r="B416" s="6" t="s">
        <v>504</v>
      </c>
      <c r="C416" s="6" t="s">
        <v>483</v>
      </c>
      <c r="D416" s="7">
        <v>116</v>
      </c>
      <c r="E416" s="7">
        <v>189.385626</v>
      </c>
      <c r="F416" s="7">
        <v>4.07</v>
      </c>
      <c r="G416" s="7">
        <v>193.45562600000002</v>
      </c>
    </row>
    <row r="417" spans="1:7" ht="12.75">
      <c r="A417" s="6" t="s">
        <v>51</v>
      </c>
      <c r="B417" s="6" t="s">
        <v>505</v>
      </c>
      <c r="C417" s="6" t="s">
        <v>486</v>
      </c>
      <c r="D417" s="7">
        <v>116</v>
      </c>
      <c r="E417" s="7">
        <v>200.750319</v>
      </c>
      <c r="F417" s="7">
        <v>4.07</v>
      </c>
      <c r="G417" s="7">
        <v>204.820319</v>
      </c>
    </row>
    <row r="418" spans="1:7" ht="12.75">
      <c r="A418" s="6" t="s">
        <v>53</v>
      </c>
      <c r="B418" s="6" t="s">
        <v>506</v>
      </c>
      <c r="C418" s="6" t="s">
        <v>486</v>
      </c>
      <c r="D418" s="7">
        <v>116</v>
      </c>
      <c r="E418" s="7">
        <v>145.003499</v>
      </c>
      <c r="F418" s="7">
        <v>4.07</v>
      </c>
      <c r="G418" s="7">
        <v>149.073499</v>
      </c>
    </row>
    <row r="419" spans="1:7" ht="12.75">
      <c r="A419" s="6" t="s">
        <v>55</v>
      </c>
      <c r="B419" s="6" t="s">
        <v>507</v>
      </c>
      <c r="C419" s="6" t="s">
        <v>483</v>
      </c>
      <c r="D419" s="7">
        <v>116</v>
      </c>
      <c r="E419" s="7">
        <v>215.225353</v>
      </c>
      <c r="F419" s="7">
        <v>4.07</v>
      </c>
      <c r="G419" s="7">
        <v>219.295353</v>
      </c>
    </row>
    <row r="420" spans="1:7" ht="12.75">
      <c r="A420" s="6" t="s">
        <v>57</v>
      </c>
      <c r="B420" s="6" t="s">
        <v>508</v>
      </c>
      <c r="C420" s="6" t="s">
        <v>483</v>
      </c>
      <c r="D420" s="7">
        <v>116</v>
      </c>
      <c r="E420" s="7">
        <v>126.81998600000001</v>
      </c>
      <c r="F420" s="7">
        <v>4.07</v>
      </c>
      <c r="G420" s="7">
        <v>130.889986</v>
      </c>
    </row>
    <row r="421" spans="1:7" ht="12.75">
      <c r="A421" s="6" t="s">
        <v>59</v>
      </c>
      <c r="B421" s="6" t="s">
        <v>509</v>
      </c>
      <c r="C421" s="6" t="s">
        <v>486</v>
      </c>
      <c r="D421" s="7">
        <v>116</v>
      </c>
      <c r="E421" s="7">
        <v>225.75265</v>
      </c>
      <c r="F421" s="7">
        <v>4.07</v>
      </c>
      <c r="G421" s="7">
        <v>229.82265</v>
      </c>
    </row>
    <row r="422" spans="1:7" ht="12.75">
      <c r="A422" s="6" t="s">
        <v>61</v>
      </c>
      <c r="B422" s="6" t="s">
        <v>510</v>
      </c>
      <c r="C422" s="6" t="s">
        <v>486</v>
      </c>
      <c r="D422" s="7">
        <v>116</v>
      </c>
      <c r="E422" s="7">
        <v>219.77123</v>
      </c>
      <c r="F422" s="7">
        <v>4.07</v>
      </c>
      <c r="G422" s="7">
        <v>223.84123</v>
      </c>
    </row>
    <row r="423" spans="1:7" ht="12.75">
      <c r="A423" s="6" t="s">
        <v>63</v>
      </c>
      <c r="B423" s="6" t="s">
        <v>511</v>
      </c>
      <c r="C423" s="6" t="s">
        <v>483</v>
      </c>
      <c r="D423" s="7">
        <v>116</v>
      </c>
      <c r="E423" s="7">
        <v>182.327551</v>
      </c>
      <c r="F423" s="7">
        <v>4.07</v>
      </c>
      <c r="G423" s="7">
        <v>186.397551</v>
      </c>
    </row>
    <row r="424" spans="1:7" ht="12.75">
      <c r="A424" s="6" t="s">
        <v>65</v>
      </c>
      <c r="B424" s="6" t="s">
        <v>512</v>
      </c>
      <c r="C424" s="6" t="s">
        <v>483</v>
      </c>
      <c r="D424" s="7">
        <v>116</v>
      </c>
      <c r="E424" s="7">
        <v>174.19282099999998</v>
      </c>
      <c r="F424" s="7">
        <v>4.07</v>
      </c>
      <c r="G424" s="7">
        <v>178.262821</v>
      </c>
    </row>
    <row r="425" spans="1:7" ht="12.75">
      <c r="A425" s="6" t="s">
        <v>67</v>
      </c>
      <c r="B425" s="6" t="s">
        <v>513</v>
      </c>
      <c r="C425" s="6" t="s">
        <v>486</v>
      </c>
      <c r="D425" s="7">
        <v>116</v>
      </c>
      <c r="E425" s="7">
        <v>143.089445</v>
      </c>
      <c r="F425" s="7">
        <v>4.07</v>
      </c>
      <c r="G425" s="7">
        <v>147.159445</v>
      </c>
    </row>
    <row r="426" spans="1:7" ht="12.75">
      <c r="A426" s="6" t="s">
        <v>69</v>
      </c>
      <c r="B426" s="6" t="s">
        <v>514</v>
      </c>
      <c r="C426" s="6" t="s">
        <v>486</v>
      </c>
      <c r="D426" s="7">
        <v>116</v>
      </c>
      <c r="E426" s="7">
        <v>185.318259</v>
      </c>
      <c r="F426" s="7">
        <v>4.07</v>
      </c>
      <c r="G426" s="7">
        <v>189.388259</v>
      </c>
    </row>
    <row r="427" spans="1:7" ht="12.75">
      <c r="A427" s="6" t="s">
        <v>71</v>
      </c>
      <c r="B427" s="6" t="s">
        <v>515</v>
      </c>
      <c r="C427" s="6" t="s">
        <v>483</v>
      </c>
      <c r="D427" s="7">
        <v>116</v>
      </c>
      <c r="E427" s="7">
        <v>320.976833</v>
      </c>
      <c r="F427" s="7">
        <v>4.07</v>
      </c>
      <c r="G427" s="7">
        <v>325.046833</v>
      </c>
    </row>
    <row r="428" spans="1:7" ht="12.75">
      <c r="A428" s="6" t="s">
        <v>73</v>
      </c>
      <c r="B428" s="6" t="s">
        <v>516</v>
      </c>
      <c r="C428" s="6" t="s">
        <v>483</v>
      </c>
      <c r="D428" s="7">
        <v>116</v>
      </c>
      <c r="E428" s="7">
        <v>195.367042</v>
      </c>
      <c r="F428" s="7">
        <v>4.07</v>
      </c>
      <c r="G428" s="7">
        <v>199.43704200000002</v>
      </c>
    </row>
    <row r="429" spans="1:7" ht="12.75">
      <c r="A429" s="6" t="s">
        <v>75</v>
      </c>
      <c r="B429" s="6" t="s">
        <v>517</v>
      </c>
      <c r="C429" s="6" t="s">
        <v>486</v>
      </c>
      <c r="D429" s="7">
        <v>116</v>
      </c>
      <c r="E429" s="7">
        <v>218.933833</v>
      </c>
      <c r="F429" s="7">
        <v>4.07</v>
      </c>
      <c r="G429" s="7">
        <v>223.003833</v>
      </c>
    </row>
    <row r="430" spans="1:7" ht="12.75">
      <c r="A430" s="6" t="s">
        <v>77</v>
      </c>
      <c r="B430" s="6" t="s">
        <v>518</v>
      </c>
      <c r="C430" s="6" t="s">
        <v>486</v>
      </c>
      <c r="D430" s="7">
        <v>116</v>
      </c>
      <c r="E430" s="7">
        <v>172.63765200000003</v>
      </c>
      <c r="F430" s="7">
        <v>4.07</v>
      </c>
      <c r="G430" s="7">
        <v>176.707652</v>
      </c>
    </row>
    <row r="431" spans="1:7" ht="12.75">
      <c r="A431" s="6" t="s">
        <v>6</v>
      </c>
      <c r="B431" s="6" t="s">
        <v>519</v>
      </c>
      <c r="C431" s="6" t="s">
        <v>520</v>
      </c>
      <c r="D431" s="7">
        <v>116</v>
      </c>
      <c r="E431" s="7">
        <v>165.699208</v>
      </c>
      <c r="F431" s="7">
        <v>4.07</v>
      </c>
      <c r="G431" s="7">
        <v>169.769208</v>
      </c>
    </row>
    <row r="432" spans="1:7" ht="12.75">
      <c r="A432" s="6" t="s">
        <v>9</v>
      </c>
      <c r="B432" s="6" t="s">
        <v>521</v>
      </c>
      <c r="C432" s="6" t="s">
        <v>520</v>
      </c>
      <c r="D432" s="7">
        <v>54</v>
      </c>
      <c r="E432" s="7">
        <v>120.24742700000002</v>
      </c>
      <c r="F432" s="7">
        <v>4.07</v>
      </c>
      <c r="G432" s="7">
        <v>124.317427</v>
      </c>
    </row>
    <row r="433" spans="1:7" ht="12.75">
      <c r="A433" s="6" t="s">
        <v>11</v>
      </c>
      <c r="B433" s="6" t="s">
        <v>522</v>
      </c>
      <c r="C433" s="6" t="s">
        <v>523</v>
      </c>
      <c r="D433" s="7">
        <v>56</v>
      </c>
      <c r="E433" s="7">
        <v>44.545597</v>
      </c>
      <c r="F433" s="7">
        <v>4.07</v>
      </c>
      <c r="G433" s="7">
        <v>48.615597</v>
      </c>
    </row>
    <row r="434" spans="1:7" ht="12.75">
      <c r="A434" s="6" t="s">
        <v>13</v>
      </c>
      <c r="B434" s="6" t="s">
        <v>524</v>
      </c>
      <c r="C434" s="6" t="s">
        <v>523</v>
      </c>
      <c r="D434" s="7">
        <v>116</v>
      </c>
      <c r="E434" s="7">
        <v>170.125458</v>
      </c>
      <c r="F434" s="7">
        <v>4.07</v>
      </c>
      <c r="G434" s="7">
        <v>174.195458</v>
      </c>
    </row>
    <row r="435" spans="1:7" ht="12.75">
      <c r="A435" s="6" t="s">
        <v>15</v>
      </c>
      <c r="B435" s="6" t="s">
        <v>525</v>
      </c>
      <c r="C435" s="6" t="s">
        <v>520</v>
      </c>
      <c r="D435" s="7">
        <v>116</v>
      </c>
      <c r="E435" s="7">
        <v>158.401876</v>
      </c>
      <c r="F435" s="7">
        <v>4.07</v>
      </c>
      <c r="G435" s="7">
        <v>162.471876</v>
      </c>
    </row>
    <row r="436" spans="1:7" ht="12.75">
      <c r="A436" s="6" t="s">
        <v>17</v>
      </c>
      <c r="B436" s="6" t="s">
        <v>526</v>
      </c>
      <c r="C436" s="6" t="s">
        <v>520</v>
      </c>
      <c r="D436" s="7">
        <v>116</v>
      </c>
      <c r="E436" s="7">
        <v>218.69457599999998</v>
      </c>
      <c r="F436" s="7">
        <v>4.07</v>
      </c>
      <c r="G436" s="7">
        <v>222.76457600000003</v>
      </c>
    </row>
    <row r="437" spans="1:7" ht="12.75">
      <c r="A437" s="6" t="s">
        <v>19</v>
      </c>
      <c r="B437" s="6" t="s">
        <v>527</v>
      </c>
      <c r="C437" s="6" t="s">
        <v>523</v>
      </c>
      <c r="D437" s="7">
        <v>116</v>
      </c>
      <c r="E437" s="7">
        <v>145.482012</v>
      </c>
      <c r="F437" s="7">
        <v>4.07</v>
      </c>
      <c r="G437" s="7">
        <v>149.552012</v>
      </c>
    </row>
    <row r="438" spans="1:7" ht="12.75">
      <c r="A438" s="6" t="s">
        <v>21</v>
      </c>
      <c r="B438" s="6" t="s">
        <v>528</v>
      </c>
      <c r="C438" s="6" t="s">
        <v>523</v>
      </c>
      <c r="D438" s="7">
        <v>116</v>
      </c>
      <c r="E438" s="7">
        <v>192.85484800000003</v>
      </c>
      <c r="F438" s="7">
        <v>4.07</v>
      </c>
      <c r="G438" s="7">
        <v>196.924848</v>
      </c>
    </row>
    <row r="439" spans="1:7" ht="12.75">
      <c r="A439" s="6" t="s">
        <v>23</v>
      </c>
      <c r="B439" s="6" t="s">
        <v>529</v>
      </c>
      <c r="C439" s="6" t="s">
        <v>520</v>
      </c>
      <c r="D439" s="7">
        <v>116</v>
      </c>
      <c r="E439" s="7">
        <v>172.63765200000003</v>
      </c>
      <c r="F439" s="7">
        <v>4.07</v>
      </c>
      <c r="G439" s="7">
        <v>176.707652</v>
      </c>
    </row>
    <row r="440" spans="1:7" ht="12.75">
      <c r="A440" s="6" t="s">
        <v>25</v>
      </c>
      <c r="B440" s="6" t="s">
        <v>530</v>
      </c>
      <c r="C440" s="6" t="s">
        <v>520</v>
      </c>
      <c r="D440" s="7">
        <v>116</v>
      </c>
      <c r="E440" s="7">
        <v>183.88272</v>
      </c>
      <c r="F440" s="7">
        <v>4.07</v>
      </c>
      <c r="G440" s="7">
        <v>187.95272</v>
      </c>
    </row>
    <row r="441" spans="1:7" ht="12.75">
      <c r="A441" s="6" t="s">
        <v>27</v>
      </c>
      <c r="B441" s="6" t="s">
        <v>531</v>
      </c>
      <c r="C441" s="6" t="s">
        <v>523</v>
      </c>
      <c r="D441" s="7">
        <v>116</v>
      </c>
      <c r="E441" s="7">
        <v>165.81883499999998</v>
      </c>
      <c r="F441" s="7">
        <v>4.07</v>
      </c>
      <c r="G441" s="7">
        <v>169.888835</v>
      </c>
    </row>
    <row r="442" spans="1:7" ht="12.75">
      <c r="A442" s="6" t="s">
        <v>29</v>
      </c>
      <c r="B442" s="6" t="s">
        <v>532</v>
      </c>
      <c r="C442" s="6" t="s">
        <v>523</v>
      </c>
      <c r="D442" s="7">
        <v>116</v>
      </c>
      <c r="E442" s="7">
        <v>126.461102</v>
      </c>
      <c r="F442" s="7">
        <v>4.07</v>
      </c>
      <c r="G442" s="7">
        <v>130.531102</v>
      </c>
    </row>
    <row r="443" spans="1:7" ht="12.75">
      <c r="A443" s="6" t="s">
        <v>31</v>
      </c>
      <c r="B443" s="6" t="s">
        <v>533</v>
      </c>
      <c r="C443" s="6" t="s">
        <v>520</v>
      </c>
      <c r="D443" s="7">
        <v>116</v>
      </c>
      <c r="E443" s="7">
        <v>291.428625</v>
      </c>
      <c r="F443" s="7">
        <v>4.07</v>
      </c>
      <c r="G443" s="7">
        <v>295.498625</v>
      </c>
    </row>
    <row r="444" spans="1:7" ht="12.75">
      <c r="A444" s="6" t="s">
        <v>33</v>
      </c>
      <c r="B444" s="6" t="s">
        <v>534</v>
      </c>
      <c r="C444" s="6" t="s">
        <v>520</v>
      </c>
      <c r="D444" s="7">
        <v>116</v>
      </c>
      <c r="E444" s="7">
        <v>152.30083</v>
      </c>
      <c r="F444" s="7">
        <v>4.07</v>
      </c>
      <c r="G444" s="7">
        <v>156.37083</v>
      </c>
    </row>
    <row r="445" spans="1:7" ht="12.75">
      <c r="A445" s="6" t="s">
        <v>35</v>
      </c>
      <c r="B445" s="6" t="s">
        <v>535</v>
      </c>
      <c r="C445" s="6" t="s">
        <v>523</v>
      </c>
      <c r="D445" s="7">
        <v>116</v>
      </c>
      <c r="E445" s="7">
        <v>99.18583199999999</v>
      </c>
      <c r="F445" s="7">
        <v>4.07</v>
      </c>
      <c r="G445" s="7">
        <v>103.255832</v>
      </c>
    </row>
    <row r="446" spans="1:7" ht="12.75">
      <c r="A446" s="6" t="s">
        <v>37</v>
      </c>
      <c r="B446" s="6" t="s">
        <v>536</v>
      </c>
      <c r="C446" s="6" t="s">
        <v>523</v>
      </c>
      <c r="D446" s="7">
        <v>116</v>
      </c>
      <c r="E446" s="7">
        <v>242.141737</v>
      </c>
      <c r="F446" s="7">
        <v>4.07</v>
      </c>
      <c r="G446" s="7">
        <v>246.211737</v>
      </c>
    </row>
    <row r="447" spans="1:7" ht="12.75">
      <c r="A447" s="6" t="s">
        <v>39</v>
      </c>
      <c r="B447" s="6" t="s">
        <v>537</v>
      </c>
      <c r="C447" s="6" t="s">
        <v>520</v>
      </c>
      <c r="D447" s="7">
        <v>116</v>
      </c>
      <c r="E447" s="7">
        <v>234.60514799999999</v>
      </c>
      <c r="F447" s="7">
        <v>4.07</v>
      </c>
      <c r="G447" s="7">
        <v>238.675148</v>
      </c>
    </row>
    <row r="448" spans="1:7" ht="12.75">
      <c r="A448" s="6" t="s">
        <v>41</v>
      </c>
      <c r="B448" s="6" t="s">
        <v>538</v>
      </c>
      <c r="C448" s="6" t="s">
        <v>520</v>
      </c>
      <c r="D448" s="7">
        <v>116</v>
      </c>
      <c r="E448" s="7">
        <v>194.41001699999998</v>
      </c>
      <c r="F448" s="7">
        <v>4.07</v>
      </c>
      <c r="G448" s="7">
        <v>198.48001699999998</v>
      </c>
    </row>
    <row r="449" spans="1:7" ht="12.75">
      <c r="A449" s="6" t="s">
        <v>43</v>
      </c>
      <c r="B449" s="6" t="s">
        <v>539</v>
      </c>
      <c r="C449" s="6" t="s">
        <v>523</v>
      </c>
      <c r="D449" s="7">
        <v>116</v>
      </c>
      <c r="E449" s="7">
        <v>87.94076600000001</v>
      </c>
      <c r="F449" s="7">
        <v>4.07</v>
      </c>
      <c r="G449" s="7">
        <v>92.01076599999999</v>
      </c>
    </row>
    <row r="450" spans="1:7" ht="12.75">
      <c r="A450" s="6" t="s">
        <v>45</v>
      </c>
      <c r="B450" s="6" t="s">
        <v>540</v>
      </c>
      <c r="C450" s="6" t="s">
        <v>523</v>
      </c>
      <c r="D450" s="7">
        <v>116</v>
      </c>
      <c r="E450" s="7">
        <v>165.34032100000002</v>
      </c>
      <c r="F450" s="7">
        <v>4.07</v>
      </c>
      <c r="G450" s="7">
        <v>169.410321</v>
      </c>
    </row>
    <row r="451" spans="1:7" ht="12.75">
      <c r="A451" s="6" t="s">
        <v>47</v>
      </c>
      <c r="B451" s="6" t="s">
        <v>541</v>
      </c>
      <c r="C451" s="6" t="s">
        <v>520</v>
      </c>
      <c r="D451" s="7">
        <v>116</v>
      </c>
      <c r="E451" s="7">
        <v>107.679448</v>
      </c>
      <c r="F451" s="7">
        <v>4.07</v>
      </c>
      <c r="G451" s="7">
        <v>111.749448</v>
      </c>
    </row>
    <row r="452" spans="1:7" ht="12.75">
      <c r="A452" s="6" t="s">
        <v>49</v>
      </c>
      <c r="B452" s="6" t="s">
        <v>542</v>
      </c>
      <c r="C452" s="6" t="s">
        <v>520</v>
      </c>
      <c r="D452" s="7">
        <v>116</v>
      </c>
      <c r="E452" s="7">
        <v>115.455291</v>
      </c>
      <c r="F452" s="7">
        <v>4.07</v>
      </c>
      <c r="G452" s="7">
        <v>119.525291</v>
      </c>
    </row>
    <row r="453" spans="1:7" ht="12.75">
      <c r="A453" s="6" t="s">
        <v>51</v>
      </c>
      <c r="B453" s="6" t="s">
        <v>543</v>
      </c>
      <c r="C453" s="6" t="s">
        <v>523</v>
      </c>
      <c r="D453" s="7">
        <v>116</v>
      </c>
      <c r="E453" s="7">
        <v>179.576099</v>
      </c>
      <c r="F453" s="7">
        <v>4.07</v>
      </c>
      <c r="G453" s="7">
        <v>183.646099</v>
      </c>
    </row>
    <row r="454" spans="1:7" ht="12.75">
      <c r="A454" s="6" t="s">
        <v>53</v>
      </c>
      <c r="B454" s="6" t="s">
        <v>544</v>
      </c>
      <c r="C454" s="6" t="s">
        <v>523</v>
      </c>
      <c r="D454" s="7">
        <v>116</v>
      </c>
      <c r="E454" s="7">
        <v>190.82116400000004</v>
      </c>
      <c r="F454" s="7">
        <v>4.07</v>
      </c>
      <c r="G454" s="7">
        <v>194.891164</v>
      </c>
    </row>
    <row r="455" spans="1:7" ht="12.75">
      <c r="A455" s="6" t="s">
        <v>55</v>
      </c>
      <c r="B455" s="6" t="s">
        <v>545</v>
      </c>
      <c r="C455" s="6" t="s">
        <v>520</v>
      </c>
      <c r="D455" s="7">
        <v>116</v>
      </c>
      <c r="E455" s="7">
        <v>201.82697500000003</v>
      </c>
      <c r="F455" s="7">
        <v>4.07</v>
      </c>
      <c r="G455" s="7">
        <v>205.896975</v>
      </c>
    </row>
    <row r="456" spans="1:7" ht="12.75">
      <c r="A456" s="6" t="s">
        <v>57</v>
      </c>
      <c r="B456" s="6" t="s">
        <v>546</v>
      </c>
      <c r="C456" s="6" t="s">
        <v>520</v>
      </c>
      <c r="D456" s="7">
        <v>116</v>
      </c>
      <c r="E456" s="7">
        <v>245.730587</v>
      </c>
      <c r="F456" s="7">
        <v>4.07</v>
      </c>
      <c r="G456" s="7">
        <v>249.800587</v>
      </c>
    </row>
    <row r="457" spans="1:7" ht="12.75">
      <c r="A457" s="6" t="s">
        <v>59</v>
      </c>
      <c r="B457" s="6" t="s">
        <v>547</v>
      </c>
      <c r="C457" s="6" t="s">
        <v>523</v>
      </c>
      <c r="D457" s="7">
        <v>116</v>
      </c>
      <c r="E457" s="7">
        <v>188.189341</v>
      </c>
      <c r="F457" s="7">
        <v>4.07</v>
      </c>
      <c r="G457" s="7">
        <v>192.25934100000003</v>
      </c>
    </row>
    <row r="458" spans="1:7" ht="12.75">
      <c r="A458" s="6" t="s">
        <v>61</v>
      </c>
      <c r="B458" s="6" t="s">
        <v>548</v>
      </c>
      <c r="C458" s="6" t="s">
        <v>523</v>
      </c>
      <c r="D458" s="7">
        <v>116</v>
      </c>
      <c r="E458" s="7">
        <v>160.196302</v>
      </c>
      <c r="F458" s="7">
        <v>4.07</v>
      </c>
      <c r="G458" s="7">
        <v>164.266302</v>
      </c>
    </row>
    <row r="459" spans="1:7" ht="12.75">
      <c r="A459" s="6" t="s">
        <v>63</v>
      </c>
      <c r="B459" s="6" t="s">
        <v>549</v>
      </c>
      <c r="C459" s="6" t="s">
        <v>520</v>
      </c>
      <c r="D459" s="7">
        <v>116</v>
      </c>
      <c r="E459" s="7">
        <v>239.390284</v>
      </c>
      <c r="F459" s="7">
        <v>4.07</v>
      </c>
      <c r="G459" s="7">
        <v>243.460284</v>
      </c>
    </row>
    <row r="460" spans="1:7" ht="12.75">
      <c r="A460" s="6" t="s">
        <v>65</v>
      </c>
      <c r="B460" s="6" t="s">
        <v>550</v>
      </c>
      <c r="C460" s="6" t="s">
        <v>520</v>
      </c>
      <c r="D460" s="7">
        <v>116</v>
      </c>
      <c r="E460" s="7">
        <v>181.01163800000003</v>
      </c>
      <c r="F460" s="7">
        <v>4.07</v>
      </c>
      <c r="G460" s="7">
        <v>185.081638</v>
      </c>
    </row>
    <row r="461" spans="1:7" ht="12.75">
      <c r="A461" s="6" t="s">
        <v>67</v>
      </c>
      <c r="B461" s="6" t="s">
        <v>551</v>
      </c>
      <c r="C461" s="6" t="s">
        <v>523</v>
      </c>
      <c r="D461" s="7">
        <v>116</v>
      </c>
      <c r="E461" s="7">
        <v>225.154508</v>
      </c>
      <c r="F461" s="7">
        <v>4.07</v>
      </c>
      <c r="G461" s="7">
        <v>229.22450800000001</v>
      </c>
    </row>
    <row r="462" spans="1:7" ht="12.75">
      <c r="A462" s="6" t="s">
        <v>69</v>
      </c>
      <c r="B462" s="6" t="s">
        <v>552</v>
      </c>
      <c r="C462" s="6" t="s">
        <v>523</v>
      </c>
      <c r="D462" s="7">
        <v>116</v>
      </c>
      <c r="E462" s="7">
        <v>182.68643600000004</v>
      </c>
      <c r="F462" s="7">
        <v>4.07</v>
      </c>
      <c r="G462" s="7">
        <v>186.756436</v>
      </c>
    </row>
    <row r="463" spans="1:7" ht="12.75">
      <c r="A463" s="6" t="s">
        <v>71</v>
      </c>
      <c r="B463" s="6" t="s">
        <v>553</v>
      </c>
      <c r="C463" s="6" t="s">
        <v>520</v>
      </c>
      <c r="D463" s="7">
        <v>116</v>
      </c>
      <c r="E463" s="7">
        <v>253.147545</v>
      </c>
      <c r="F463" s="7">
        <v>4.07</v>
      </c>
      <c r="G463" s="7">
        <v>257.217545</v>
      </c>
    </row>
    <row r="464" spans="1:7" ht="12.75">
      <c r="A464" s="6" t="s">
        <v>73</v>
      </c>
      <c r="B464" s="6" t="s">
        <v>554</v>
      </c>
      <c r="C464" s="6" t="s">
        <v>520</v>
      </c>
      <c r="D464" s="7">
        <v>116</v>
      </c>
      <c r="E464" s="7">
        <v>231.225887</v>
      </c>
      <c r="F464" s="7">
        <v>4.07</v>
      </c>
      <c r="G464" s="7">
        <v>235.295887</v>
      </c>
    </row>
    <row r="465" spans="1:7" ht="12.75">
      <c r="A465" s="6" t="s">
        <v>75</v>
      </c>
      <c r="B465" s="6" t="s">
        <v>555</v>
      </c>
      <c r="C465" s="6" t="s">
        <v>523</v>
      </c>
      <c r="D465" s="7">
        <v>116</v>
      </c>
      <c r="E465" s="7">
        <v>120.24042600000001</v>
      </c>
      <c r="F465" s="7">
        <v>4.07</v>
      </c>
      <c r="G465" s="7">
        <v>124.310426</v>
      </c>
    </row>
    <row r="466" spans="1:7" ht="12.75">
      <c r="A466" s="6" t="s">
        <v>77</v>
      </c>
      <c r="B466" s="6" t="s">
        <v>556</v>
      </c>
      <c r="C466" s="6" t="s">
        <v>523</v>
      </c>
      <c r="D466" s="7">
        <v>116</v>
      </c>
      <c r="E466" s="7">
        <v>249.08018200000004</v>
      </c>
      <c r="F466" s="7">
        <v>4.07</v>
      </c>
      <c r="G466" s="7">
        <v>253.150182</v>
      </c>
    </row>
    <row r="467" spans="1:7" ht="12.75">
      <c r="A467" s="6" t="s">
        <v>6</v>
      </c>
      <c r="B467" s="6" t="s">
        <v>557</v>
      </c>
      <c r="C467" s="6" t="s">
        <v>558</v>
      </c>
      <c r="D467" s="7">
        <v>116</v>
      </c>
      <c r="E467" s="7">
        <v>209.842076</v>
      </c>
      <c r="F467" s="7">
        <v>4.07</v>
      </c>
      <c r="G467" s="7">
        <v>213.912076</v>
      </c>
    </row>
    <row r="468" spans="1:7" ht="12.75">
      <c r="A468" s="6" t="s">
        <v>9</v>
      </c>
      <c r="B468" s="6" t="s">
        <v>559</v>
      </c>
      <c r="C468" s="6" t="s">
        <v>558</v>
      </c>
      <c r="D468" s="7">
        <v>54</v>
      </c>
      <c r="E468" s="7">
        <v>151.111548</v>
      </c>
      <c r="F468" s="7">
        <v>4.07</v>
      </c>
      <c r="G468" s="7">
        <v>155.181548</v>
      </c>
    </row>
    <row r="469" spans="1:7" ht="12.75">
      <c r="A469" s="6" t="s">
        <v>11</v>
      </c>
      <c r="B469" s="6" t="s">
        <v>560</v>
      </c>
      <c r="C469" s="6" t="s">
        <v>561</v>
      </c>
      <c r="D469" s="7">
        <v>56</v>
      </c>
      <c r="E469" s="7">
        <v>115.963734</v>
      </c>
      <c r="F469" s="7">
        <v>4.07</v>
      </c>
      <c r="G469" s="7">
        <v>120.03373400000001</v>
      </c>
    </row>
    <row r="470" spans="1:7" ht="12.75">
      <c r="A470" s="6" t="s">
        <v>13</v>
      </c>
      <c r="B470" s="6" t="s">
        <v>562</v>
      </c>
      <c r="C470" s="6" t="s">
        <v>561</v>
      </c>
      <c r="D470" s="7">
        <v>116</v>
      </c>
      <c r="E470" s="7">
        <v>230.267425</v>
      </c>
      <c r="F470" s="7">
        <v>4.07</v>
      </c>
      <c r="G470" s="7">
        <v>234.337425</v>
      </c>
    </row>
    <row r="471" spans="1:7" ht="12.75">
      <c r="A471" s="6" t="s">
        <v>15</v>
      </c>
      <c r="B471" s="6" t="s">
        <v>563</v>
      </c>
      <c r="C471" s="6" t="s">
        <v>558</v>
      </c>
      <c r="D471" s="7">
        <v>116</v>
      </c>
      <c r="E471" s="7">
        <v>230.77704000000003</v>
      </c>
      <c r="F471" s="7">
        <v>4.07</v>
      </c>
      <c r="G471" s="7">
        <v>234.84704</v>
      </c>
    </row>
    <row r="472" spans="1:7" ht="12.75">
      <c r="A472" s="6" t="s">
        <v>17</v>
      </c>
      <c r="B472" s="6" t="s">
        <v>564</v>
      </c>
      <c r="C472" s="6" t="s">
        <v>558</v>
      </c>
      <c r="D472" s="7">
        <v>116</v>
      </c>
      <c r="E472" s="7">
        <v>189.74451000000002</v>
      </c>
      <c r="F472" s="7">
        <v>4.07</v>
      </c>
      <c r="G472" s="7">
        <v>193.81450999999998</v>
      </c>
    </row>
    <row r="473" spans="1:7" ht="12.75">
      <c r="A473" s="6" t="s">
        <v>19</v>
      </c>
      <c r="B473" s="6" t="s">
        <v>565</v>
      </c>
      <c r="C473" s="6" t="s">
        <v>561</v>
      </c>
      <c r="D473" s="7">
        <v>116</v>
      </c>
      <c r="E473" s="7">
        <v>134.117316</v>
      </c>
      <c r="F473" s="7">
        <v>4.07</v>
      </c>
      <c r="G473" s="7">
        <v>138.187316</v>
      </c>
    </row>
    <row r="474" spans="1:7" ht="12.75">
      <c r="A474" s="6" t="s">
        <v>21</v>
      </c>
      <c r="B474" s="6" t="s">
        <v>566</v>
      </c>
      <c r="C474" s="6" t="s">
        <v>561</v>
      </c>
      <c r="D474" s="7">
        <v>116</v>
      </c>
      <c r="E474" s="7">
        <v>113.182353</v>
      </c>
      <c r="F474" s="7">
        <v>4.07</v>
      </c>
      <c r="G474" s="7">
        <v>117.252353</v>
      </c>
    </row>
    <row r="475" spans="1:7" ht="12.75">
      <c r="A475" s="6" t="s">
        <v>23</v>
      </c>
      <c r="B475" s="6" t="s">
        <v>567</v>
      </c>
      <c r="C475" s="6" t="s">
        <v>558</v>
      </c>
      <c r="D475" s="7">
        <v>116</v>
      </c>
      <c r="E475" s="7">
        <v>217.378663</v>
      </c>
      <c r="F475" s="7">
        <v>4.07</v>
      </c>
      <c r="G475" s="7">
        <v>221.448663</v>
      </c>
    </row>
    <row r="476" spans="1:7" ht="12.75">
      <c r="A476" s="6" t="s">
        <v>25</v>
      </c>
      <c r="B476" s="6" t="s">
        <v>568</v>
      </c>
      <c r="C476" s="6" t="s">
        <v>558</v>
      </c>
      <c r="D476" s="7">
        <v>116</v>
      </c>
      <c r="E476" s="7">
        <v>226.82930500000003</v>
      </c>
      <c r="F476" s="7">
        <v>4.07</v>
      </c>
      <c r="G476" s="7">
        <v>230.899305</v>
      </c>
    </row>
    <row r="477" spans="1:7" ht="12.75">
      <c r="A477" s="6" t="s">
        <v>27</v>
      </c>
      <c r="B477" s="6" t="s">
        <v>569</v>
      </c>
      <c r="C477" s="6" t="s">
        <v>561</v>
      </c>
      <c r="D477" s="7">
        <v>116</v>
      </c>
      <c r="E477" s="7">
        <v>206.97099500000002</v>
      </c>
      <c r="F477" s="7">
        <v>4.07</v>
      </c>
      <c r="G477" s="7">
        <v>211.040995</v>
      </c>
    </row>
    <row r="478" spans="1:7" ht="12.75">
      <c r="A478" s="6" t="s">
        <v>29</v>
      </c>
      <c r="B478" s="6" t="s">
        <v>570</v>
      </c>
      <c r="C478" s="6" t="s">
        <v>561</v>
      </c>
      <c r="D478" s="7">
        <v>116</v>
      </c>
      <c r="E478" s="7">
        <v>187.710828</v>
      </c>
      <c r="F478" s="7">
        <v>4.07</v>
      </c>
      <c r="G478" s="7">
        <v>191.780828</v>
      </c>
    </row>
    <row r="479" spans="1:7" ht="12.75">
      <c r="A479" s="6" t="s">
        <v>31</v>
      </c>
      <c r="B479" s="6" t="s">
        <v>571</v>
      </c>
      <c r="C479" s="6" t="s">
        <v>558</v>
      </c>
      <c r="D479" s="7">
        <v>116</v>
      </c>
      <c r="E479" s="7">
        <v>213.31130000000002</v>
      </c>
      <c r="F479" s="7">
        <v>4.07</v>
      </c>
      <c r="G479" s="7">
        <v>217.3813</v>
      </c>
    </row>
    <row r="480" spans="1:7" ht="12.75">
      <c r="A480" s="6" t="s">
        <v>33</v>
      </c>
      <c r="B480" s="6" t="s">
        <v>572</v>
      </c>
      <c r="C480" s="6" t="s">
        <v>558</v>
      </c>
      <c r="D480" s="7">
        <v>116</v>
      </c>
      <c r="E480" s="7">
        <v>164.981437</v>
      </c>
      <c r="F480" s="7">
        <v>4.07</v>
      </c>
      <c r="G480" s="7">
        <v>169.05143700000002</v>
      </c>
    </row>
    <row r="481" spans="1:7" ht="12.75">
      <c r="A481" s="6" t="s">
        <v>35</v>
      </c>
      <c r="B481" s="6" t="s">
        <v>573</v>
      </c>
      <c r="C481" s="6" t="s">
        <v>561</v>
      </c>
      <c r="D481" s="7">
        <v>116</v>
      </c>
      <c r="E481" s="7">
        <v>143.44833</v>
      </c>
      <c r="F481" s="7">
        <v>4.07</v>
      </c>
      <c r="G481" s="7">
        <v>147.51833</v>
      </c>
    </row>
    <row r="482" spans="1:7" ht="12.75">
      <c r="A482" s="6" t="s">
        <v>37</v>
      </c>
      <c r="B482" s="6" t="s">
        <v>574</v>
      </c>
      <c r="C482" s="6" t="s">
        <v>561</v>
      </c>
      <c r="D482" s="7">
        <v>116</v>
      </c>
      <c r="E482" s="7">
        <v>161.033701</v>
      </c>
      <c r="F482" s="7">
        <v>4.07</v>
      </c>
      <c r="G482" s="7">
        <v>165.103701</v>
      </c>
    </row>
    <row r="483" spans="1:7" ht="12.75">
      <c r="A483" s="6" t="s">
        <v>39</v>
      </c>
      <c r="B483" s="6" t="s">
        <v>455</v>
      </c>
      <c r="C483" s="6" t="s">
        <v>558</v>
      </c>
      <c r="D483" s="7">
        <v>116</v>
      </c>
      <c r="E483" s="7">
        <v>165.58675699999998</v>
      </c>
      <c r="F483" s="7">
        <v>4.07</v>
      </c>
      <c r="G483" s="7">
        <v>169.656757</v>
      </c>
    </row>
    <row r="484" spans="1:7" ht="12.75">
      <c r="A484" s="6" t="s">
        <v>41</v>
      </c>
      <c r="B484" s="6" t="s">
        <v>575</v>
      </c>
      <c r="C484" s="6" t="s">
        <v>558</v>
      </c>
      <c r="D484" s="7">
        <v>116</v>
      </c>
      <c r="E484" s="7">
        <v>202.425117</v>
      </c>
      <c r="F484" s="7">
        <v>4.07</v>
      </c>
      <c r="G484" s="7">
        <v>206.495117</v>
      </c>
    </row>
    <row r="485" spans="1:7" ht="12.75">
      <c r="A485" s="6" t="s">
        <v>43</v>
      </c>
      <c r="B485" s="6" t="s">
        <v>576</v>
      </c>
      <c r="C485" s="6" t="s">
        <v>561</v>
      </c>
      <c r="D485" s="7">
        <v>116</v>
      </c>
      <c r="E485" s="7">
        <v>114.13938</v>
      </c>
      <c r="F485" s="7">
        <v>4.07</v>
      </c>
      <c r="G485" s="7">
        <v>118.20938000000001</v>
      </c>
    </row>
    <row r="486" spans="1:7" ht="12.75">
      <c r="A486" s="6" t="s">
        <v>45</v>
      </c>
      <c r="B486" s="6" t="s">
        <v>577</v>
      </c>
      <c r="C486" s="6" t="s">
        <v>561</v>
      </c>
      <c r="D486" s="7">
        <v>116</v>
      </c>
      <c r="E486" s="7">
        <v>241.42396500000004</v>
      </c>
      <c r="F486" s="7">
        <v>4.07</v>
      </c>
      <c r="G486" s="7">
        <v>245.493965</v>
      </c>
    </row>
    <row r="487" spans="1:7" ht="12.75">
      <c r="A487" s="6" t="s">
        <v>47</v>
      </c>
      <c r="B487" s="6" t="s">
        <v>578</v>
      </c>
      <c r="C487" s="6" t="s">
        <v>558</v>
      </c>
      <c r="D487" s="7">
        <v>116</v>
      </c>
      <c r="E487" s="7">
        <v>213.550556</v>
      </c>
      <c r="F487" s="7">
        <v>4.07</v>
      </c>
      <c r="G487" s="7">
        <v>217.620556</v>
      </c>
    </row>
    <row r="488" spans="1:7" ht="12.75">
      <c r="A488" s="6" t="s">
        <v>49</v>
      </c>
      <c r="B488" s="6" t="s">
        <v>579</v>
      </c>
      <c r="C488" s="6" t="s">
        <v>558</v>
      </c>
      <c r="D488" s="7">
        <v>116</v>
      </c>
      <c r="E488" s="7">
        <v>199.434407</v>
      </c>
      <c r="F488" s="7">
        <v>4.07</v>
      </c>
      <c r="G488" s="7">
        <v>203.504407</v>
      </c>
    </row>
    <row r="489" spans="1:7" ht="12.75">
      <c r="A489" s="6" t="s">
        <v>51</v>
      </c>
      <c r="B489" s="6" t="s">
        <v>580</v>
      </c>
      <c r="C489" s="6" t="s">
        <v>561</v>
      </c>
      <c r="D489" s="7">
        <v>116</v>
      </c>
      <c r="E489" s="7">
        <v>90.93147599999999</v>
      </c>
      <c r="F489" s="7">
        <v>4.07</v>
      </c>
      <c r="G489" s="7">
        <v>95.00147600000001</v>
      </c>
    </row>
    <row r="490" spans="1:7" ht="12.75">
      <c r="A490" s="6" t="s">
        <v>53</v>
      </c>
      <c r="B490" s="6" t="s">
        <v>581</v>
      </c>
      <c r="C490" s="6" t="s">
        <v>561</v>
      </c>
      <c r="D490" s="7">
        <v>116</v>
      </c>
      <c r="E490" s="7">
        <v>225.63302099999999</v>
      </c>
      <c r="F490" s="7">
        <v>4.07</v>
      </c>
      <c r="G490" s="7">
        <v>229.703021</v>
      </c>
    </row>
    <row r="491" spans="1:7" ht="12.75">
      <c r="A491" s="6" t="s">
        <v>55</v>
      </c>
      <c r="B491" s="6" t="s">
        <v>582</v>
      </c>
      <c r="C491" s="6" t="s">
        <v>558</v>
      </c>
      <c r="D491" s="7">
        <v>116</v>
      </c>
      <c r="E491" s="7">
        <v>223.59933900000001</v>
      </c>
      <c r="F491" s="7">
        <v>4.07</v>
      </c>
      <c r="G491" s="7">
        <v>227.669339</v>
      </c>
    </row>
    <row r="492" spans="1:7" ht="12.75">
      <c r="A492" s="6" t="s">
        <v>57</v>
      </c>
      <c r="B492" s="6" t="s">
        <v>583</v>
      </c>
      <c r="C492" s="6" t="s">
        <v>558</v>
      </c>
      <c r="D492" s="7">
        <v>116</v>
      </c>
      <c r="E492" s="7">
        <v>235.203292</v>
      </c>
      <c r="F492" s="7">
        <v>4.07</v>
      </c>
      <c r="G492" s="7">
        <v>239.273292</v>
      </c>
    </row>
    <row r="493" spans="1:7" ht="12.75">
      <c r="A493" s="6" t="s">
        <v>59</v>
      </c>
      <c r="B493" s="6" t="s">
        <v>584</v>
      </c>
      <c r="C493" s="6" t="s">
        <v>561</v>
      </c>
      <c r="D493" s="7">
        <v>116</v>
      </c>
      <c r="E493" s="7">
        <v>190.701537</v>
      </c>
      <c r="F493" s="7">
        <v>4.07</v>
      </c>
      <c r="G493" s="7">
        <v>194.771537</v>
      </c>
    </row>
    <row r="494" spans="1:7" ht="12.75">
      <c r="A494" s="6" t="s">
        <v>61</v>
      </c>
      <c r="B494" s="6" t="s">
        <v>585</v>
      </c>
      <c r="C494" s="6" t="s">
        <v>561</v>
      </c>
      <c r="D494" s="7">
        <v>116</v>
      </c>
      <c r="E494" s="7">
        <v>151.584974</v>
      </c>
      <c r="F494" s="7">
        <v>4.07</v>
      </c>
      <c r="G494" s="7">
        <v>155.65497399999998</v>
      </c>
    </row>
    <row r="495" spans="1:7" ht="12.75">
      <c r="A495" s="6" t="s">
        <v>63</v>
      </c>
      <c r="B495" s="6" t="s">
        <v>586</v>
      </c>
      <c r="C495" s="6" t="s">
        <v>558</v>
      </c>
      <c r="D495" s="7">
        <v>116</v>
      </c>
      <c r="E495" s="7">
        <v>270.85254499999996</v>
      </c>
      <c r="F495" s="7">
        <v>4.07</v>
      </c>
      <c r="G495" s="7">
        <v>274.922545</v>
      </c>
    </row>
    <row r="496" spans="1:7" ht="12.75">
      <c r="A496" s="6" t="s">
        <v>65</v>
      </c>
      <c r="B496" s="6" t="s">
        <v>587</v>
      </c>
      <c r="C496" s="6" t="s">
        <v>558</v>
      </c>
      <c r="D496" s="7">
        <v>116</v>
      </c>
      <c r="E496" s="7">
        <v>221.3264</v>
      </c>
      <c r="F496" s="7">
        <v>4.07</v>
      </c>
      <c r="G496" s="7">
        <v>225.3964</v>
      </c>
    </row>
    <row r="497" spans="1:7" ht="12.75">
      <c r="A497" s="6" t="s">
        <v>67</v>
      </c>
      <c r="B497" s="6" t="s">
        <v>588</v>
      </c>
      <c r="C497" s="6" t="s">
        <v>561</v>
      </c>
      <c r="D497" s="7">
        <v>116</v>
      </c>
      <c r="E497" s="7">
        <v>122.87225</v>
      </c>
      <c r="F497" s="7">
        <v>4.07</v>
      </c>
      <c r="G497" s="7">
        <v>126.94225</v>
      </c>
    </row>
    <row r="498" spans="1:7" ht="12.75">
      <c r="A498" s="6" t="s">
        <v>69</v>
      </c>
      <c r="B498" s="6" t="s">
        <v>589</v>
      </c>
      <c r="C498" s="6" t="s">
        <v>561</v>
      </c>
      <c r="D498" s="7">
        <v>116</v>
      </c>
      <c r="E498" s="7">
        <v>217.139407</v>
      </c>
      <c r="F498" s="7">
        <v>4.07</v>
      </c>
      <c r="G498" s="7">
        <v>221.209407</v>
      </c>
    </row>
    <row r="499" spans="1:7" ht="12.75">
      <c r="A499" s="6" t="s">
        <v>71</v>
      </c>
      <c r="B499" s="6" t="s">
        <v>590</v>
      </c>
      <c r="C499" s="6" t="s">
        <v>558</v>
      </c>
      <c r="D499" s="7">
        <v>116</v>
      </c>
      <c r="E499" s="7">
        <v>181.96866500000002</v>
      </c>
      <c r="F499" s="7">
        <v>4.07</v>
      </c>
      <c r="G499" s="7">
        <v>186.03866499999998</v>
      </c>
    </row>
    <row r="500" spans="1:7" ht="12.75">
      <c r="A500" s="6" t="s">
        <v>73</v>
      </c>
      <c r="B500" s="6" t="s">
        <v>591</v>
      </c>
      <c r="C500" s="6" t="s">
        <v>558</v>
      </c>
      <c r="D500" s="7">
        <v>116</v>
      </c>
      <c r="E500" s="7">
        <v>261.880418</v>
      </c>
      <c r="F500" s="7">
        <v>4.07</v>
      </c>
      <c r="G500" s="7">
        <v>265.950418</v>
      </c>
    </row>
    <row r="501" spans="1:7" ht="12.75">
      <c r="A501" s="6" t="s">
        <v>75</v>
      </c>
      <c r="B501" s="6" t="s">
        <v>592</v>
      </c>
      <c r="C501" s="6" t="s">
        <v>561</v>
      </c>
      <c r="D501" s="7">
        <v>116</v>
      </c>
      <c r="E501" s="7">
        <v>160.914071</v>
      </c>
      <c r="F501" s="7">
        <v>4.07</v>
      </c>
      <c r="G501" s="7">
        <v>164.984071</v>
      </c>
    </row>
    <row r="502" spans="1:7" ht="12.75">
      <c r="A502" s="6" t="s">
        <v>77</v>
      </c>
      <c r="B502" s="6" t="s">
        <v>593</v>
      </c>
      <c r="C502" s="6" t="s">
        <v>561</v>
      </c>
      <c r="D502" s="7">
        <v>116</v>
      </c>
      <c r="E502" s="7">
        <v>235.801433</v>
      </c>
      <c r="F502" s="7">
        <v>4.07</v>
      </c>
      <c r="G502" s="7">
        <v>239.871433</v>
      </c>
    </row>
    <row r="503" spans="1:7" ht="12.75">
      <c r="A503" s="6" t="s">
        <v>6</v>
      </c>
      <c r="B503" s="6" t="s">
        <v>594</v>
      </c>
      <c r="C503" s="6" t="s">
        <v>595</v>
      </c>
      <c r="D503" s="7">
        <v>95</v>
      </c>
      <c r="E503" s="7">
        <v>250.274978</v>
      </c>
      <c r="F503" s="7">
        <v>4.07</v>
      </c>
      <c r="G503" s="7">
        <v>254.34497800000003</v>
      </c>
    </row>
    <row r="504" spans="1:7" ht="12.75">
      <c r="A504" s="6" t="s">
        <v>9</v>
      </c>
      <c r="B504" s="6" t="s">
        <v>596</v>
      </c>
      <c r="C504" s="6" t="s">
        <v>595</v>
      </c>
      <c r="D504" s="7">
        <v>56</v>
      </c>
      <c r="E504" s="7">
        <v>74.69194499999999</v>
      </c>
      <c r="F504" s="7">
        <v>4.07</v>
      </c>
      <c r="G504" s="7">
        <v>78.761945</v>
      </c>
    </row>
    <row r="505" spans="1:7" ht="12.75">
      <c r="A505" s="6" t="s">
        <v>11</v>
      </c>
      <c r="B505" s="6" t="s">
        <v>597</v>
      </c>
      <c r="C505" s="6" t="s">
        <v>595</v>
      </c>
      <c r="D505" s="7">
        <v>95</v>
      </c>
      <c r="E505" s="7">
        <v>209.601332</v>
      </c>
      <c r="F505" s="7">
        <v>4.07</v>
      </c>
      <c r="G505" s="7">
        <v>213.671332</v>
      </c>
    </row>
    <row r="506" spans="1:7" ht="12.75">
      <c r="A506" s="6" t="s">
        <v>13</v>
      </c>
      <c r="B506" s="6" t="s">
        <v>598</v>
      </c>
      <c r="C506" s="6" t="s">
        <v>595</v>
      </c>
      <c r="D506" s="7">
        <v>56</v>
      </c>
      <c r="E506" s="7">
        <v>94.430628</v>
      </c>
      <c r="F506" s="7">
        <v>4.07</v>
      </c>
      <c r="G506" s="7">
        <v>98.500628</v>
      </c>
    </row>
    <row r="507" spans="1:7" ht="12.75">
      <c r="A507" s="6" t="s">
        <v>15</v>
      </c>
      <c r="B507" s="6" t="s">
        <v>599</v>
      </c>
      <c r="C507" s="6" t="s">
        <v>595</v>
      </c>
      <c r="D507" s="7">
        <v>56</v>
      </c>
      <c r="E507" s="7">
        <v>112.61413999999999</v>
      </c>
      <c r="F507" s="7">
        <v>4.07</v>
      </c>
      <c r="G507" s="7">
        <v>116.68414000000001</v>
      </c>
    </row>
    <row r="508" spans="1:7" ht="12.75">
      <c r="A508" s="6" t="s">
        <v>17</v>
      </c>
      <c r="B508" s="6" t="s">
        <v>600</v>
      </c>
      <c r="C508" s="6" t="s">
        <v>595</v>
      </c>
      <c r="D508" s="7">
        <v>95</v>
      </c>
      <c r="E508" s="7">
        <v>136.388769</v>
      </c>
      <c r="F508" s="7">
        <v>4.07</v>
      </c>
      <c r="G508" s="7">
        <v>140.458769</v>
      </c>
    </row>
    <row r="509" spans="1:7" ht="12.75">
      <c r="A509" s="6" t="s">
        <v>19</v>
      </c>
      <c r="B509" s="6" t="s">
        <v>303</v>
      </c>
      <c r="C509" s="6" t="s">
        <v>595</v>
      </c>
      <c r="D509" s="7">
        <v>56</v>
      </c>
      <c r="E509" s="7">
        <v>53.398097</v>
      </c>
      <c r="F509" s="7">
        <v>4.07</v>
      </c>
      <c r="G509" s="7">
        <v>57.468097</v>
      </c>
    </row>
    <row r="510" spans="1:7" ht="12.75">
      <c r="A510" s="6" t="s">
        <v>21</v>
      </c>
      <c r="B510" s="6" t="s">
        <v>601</v>
      </c>
      <c r="C510" s="6" t="s">
        <v>595</v>
      </c>
      <c r="D510" s="7">
        <v>56</v>
      </c>
      <c r="E510" s="7">
        <v>74.213432</v>
      </c>
      <c r="F510" s="7">
        <v>4.07</v>
      </c>
      <c r="G510" s="7">
        <v>78.28343199999999</v>
      </c>
    </row>
    <row r="511" spans="1:7" ht="12.75">
      <c r="A511" s="6" t="s">
        <v>23</v>
      </c>
      <c r="B511" s="6" t="s">
        <v>602</v>
      </c>
      <c r="C511" s="6" t="s">
        <v>595</v>
      </c>
      <c r="D511" s="7">
        <v>95</v>
      </c>
      <c r="E511" s="7">
        <v>130.048466</v>
      </c>
      <c r="F511" s="7">
        <v>4.07</v>
      </c>
      <c r="G511" s="7">
        <v>134.118466</v>
      </c>
    </row>
    <row r="512" spans="1:7" ht="12.75">
      <c r="A512" s="6" t="s">
        <v>25</v>
      </c>
      <c r="B512" s="6" t="s">
        <v>603</v>
      </c>
      <c r="C512" s="6" t="s">
        <v>595</v>
      </c>
      <c r="D512" s="7">
        <v>56</v>
      </c>
      <c r="E512" s="7">
        <v>60.456171</v>
      </c>
      <c r="F512" s="7">
        <v>4.07</v>
      </c>
      <c r="G512" s="7">
        <v>64.52617099999999</v>
      </c>
    </row>
    <row r="513" spans="1:7" ht="12.75">
      <c r="A513" s="6" t="s">
        <v>27</v>
      </c>
      <c r="B513" s="6" t="s">
        <v>604</v>
      </c>
      <c r="C513" s="6" t="s">
        <v>595</v>
      </c>
      <c r="D513" s="7">
        <v>56</v>
      </c>
      <c r="E513" s="7">
        <v>126.719283</v>
      </c>
      <c r="F513" s="7">
        <v>4.07</v>
      </c>
      <c r="G513" s="7">
        <v>130.789283</v>
      </c>
    </row>
    <row r="514" spans="1:7" ht="12.75">
      <c r="A514" s="6" t="s">
        <v>29</v>
      </c>
      <c r="B514" s="6" t="s">
        <v>605</v>
      </c>
      <c r="C514" s="6" t="s">
        <v>595</v>
      </c>
      <c r="D514" s="7">
        <v>95</v>
      </c>
      <c r="E514" s="7">
        <v>138.422451</v>
      </c>
      <c r="F514" s="7">
        <v>4.07</v>
      </c>
      <c r="G514" s="7">
        <v>142.492451</v>
      </c>
    </row>
    <row r="515" spans="1:7" ht="12.75">
      <c r="A515" s="6" t="s">
        <v>31</v>
      </c>
      <c r="B515" s="6" t="s">
        <v>606</v>
      </c>
      <c r="C515" s="6" t="s">
        <v>595</v>
      </c>
      <c r="D515" s="7">
        <v>56</v>
      </c>
      <c r="E515" s="7">
        <v>125.41437600000002</v>
      </c>
      <c r="F515" s="7">
        <v>4.07</v>
      </c>
      <c r="G515" s="7">
        <v>129.484376</v>
      </c>
    </row>
    <row r="516" spans="1:7" ht="12.75">
      <c r="A516" s="6" t="s">
        <v>33</v>
      </c>
      <c r="B516" s="6" t="s">
        <v>607</v>
      </c>
      <c r="C516" s="6" t="s">
        <v>595</v>
      </c>
      <c r="D516" s="7">
        <v>56</v>
      </c>
      <c r="E516" s="7">
        <v>118.236674</v>
      </c>
      <c r="F516" s="7">
        <v>4.07</v>
      </c>
      <c r="G516" s="7">
        <v>122.306674</v>
      </c>
    </row>
    <row r="517" spans="1:7" ht="12.75">
      <c r="A517" s="6" t="s">
        <v>35</v>
      </c>
      <c r="B517" s="6" t="s">
        <v>608</v>
      </c>
      <c r="C517" s="6" t="s">
        <v>595</v>
      </c>
      <c r="D517" s="7">
        <v>95</v>
      </c>
      <c r="E517" s="7">
        <v>163.42478</v>
      </c>
      <c r="F517" s="7">
        <v>4.07</v>
      </c>
      <c r="G517" s="7">
        <v>167.49478</v>
      </c>
    </row>
    <row r="518" spans="1:7" ht="12.75">
      <c r="A518" s="6" t="s">
        <v>37</v>
      </c>
      <c r="B518" s="6" t="s">
        <v>609</v>
      </c>
      <c r="C518" s="6" t="s">
        <v>595</v>
      </c>
      <c r="D518" s="7">
        <v>56</v>
      </c>
      <c r="E518" s="7">
        <v>75.290088</v>
      </c>
      <c r="F518" s="7">
        <v>4.07</v>
      </c>
      <c r="G518" s="7">
        <v>79.36008799999999</v>
      </c>
    </row>
    <row r="519" spans="1:7" ht="12.75">
      <c r="A519" s="6" t="s">
        <v>39</v>
      </c>
      <c r="B519" s="6" t="s">
        <v>610</v>
      </c>
      <c r="C519" s="6" t="s">
        <v>595</v>
      </c>
      <c r="D519" s="7">
        <v>56</v>
      </c>
      <c r="E519" s="7">
        <v>97.062452</v>
      </c>
      <c r="F519" s="7">
        <v>4.07</v>
      </c>
      <c r="G519" s="7">
        <v>101.132452</v>
      </c>
    </row>
    <row r="520" spans="1:7" ht="12.75">
      <c r="A520" s="6" t="s">
        <v>41</v>
      </c>
      <c r="B520" s="6" t="s">
        <v>611</v>
      </c>
      <c r="C520" s="6" t="s">
        <v>595</v>
      </c>
      <c r="D520" s="7">
        <v>95</v>
      </c>
      <c r="E520" s="7">
        <v>97.74880499999999</v>
      </c>
      <c r="F520" s="7">
        <v>4.07</v>
      </c>
      <c r="G520" s="7">
        <v>101.818805</v>
      </c>
    </row>
    <row r="521" spans="1:7" ht="12.75">
      <c r="A521" s="6" t="s">
        <v>43</v>
      </c>
      <c r="B521" s="6" t="s">
        <v>612</v>
      </c>
      <c r="C521" s="6" t="s">
        <v>595</v>
      </c>
      <c r="D521" s="7">
        <v>56</v>
      </c>
      <c r="E521" s="7">
        <v>108.666404</v>
      </c>
      <c r="F521" s="7">
        <v>4.07</v>
      </c>
      <c r="G521" s="7">
        <v>112.73640400000001</v>
      </c>
    </row>
    <row r="522" spans="1:7" ht="12.75">
      <c r="A522" s="6" t="s">
        <v>45</v>
      </c>
      <c r="B522" s="6" t="s">
        <v>613</v>
      </c>
      <c r="C522" s="6" t="s">
        <v>595</v>
      </c>
      <c r="D522" s="7">
        <v>56</v>
      </c>
      <c r="E522" s="7">
        <v>90.12400699999999</v>
      </c>
      <c r="F522" s="7">
        <v>4.07</v>
      </c>
      <c r="G522" s="7">
        <v>94.194007</v>
      </c>
    </row>
    <row r="523" spans="1:7" ht="12.75">
      <c r="A523" s="6" t="s">
        <v>47</v>
      </c>
      <c r="B523" s="6" t="s">
        <v>614</v>
      </c>
      <c r="C523" s="6" t="s">
        <v>595</v>
      </c>
      <c r="D523" s="7">
        <v>95</v>
      </c>
      <c r="E523" s="7">
        <v>90.81035899999999</v>
      </c>
      <c r="F523" s="7">
        <v>4.07</v>
      </c>
      <c r="G523" s="7">
        <v>94.88035899999998</v>
      </c>
    </row>
    <row r="524" spans="1:7" ht="12.75">
      <c r="A524" s="6" t="s">
        <v>49</v>
      </c>
      <c r="B524" s="6" t="s">
        <v>615</v>
      </c>
      <c r="C524" s="6" t="s">
        <v>595</v>
      </c>
      <c r="D524" s="7">
        <v>56</v>
      </c>
      <c r="E524" s="7">
        <v>36.889379999999996</v>
      </c>
      <c r="F524" s="7">
        <v>4.07</v>
      </c>
      <c r="G524" s="7">
        <v>40.959379999999996</v>
      </c>
    </row>
    <row r="525" spans="1:7" ht="12.75">
      <c r="A525" s="6" t="s">
        <v>51</v>
      </c>
      <c r="B525" s="6" t="s">
        <v>616</v>
      </c>
      <c r="C525" s="6" t="s">
        <v>595</v>
      </c>
      <c r="D525" s="7">
        <v>56</v>
      </c>
      <c r="E525" s="7">
        <v>77.084514</v>
      </c>
      <c r="F525" s="7">
        <v>4.07</v>
      </c>
      <c r="G525" s="7">
        <v>81.15451399999999</v>
      </c>
    </row>
    <row r="526" spans="1:7" ht="12.75">
      <c r="A526" s="6" t="s">
        <v>53</v>
      </c>
      <c r="B526" s="6" t="s">
        <v>617</v>
      </c>
      <c r="C526" s="6" t="s">
        <v>595</v>
      </c>
      <c r="D526" s="7">
        <v>95</v>
      </c>
      <c r="E526" s="7">
        <v>207.448021</v>
      </c>
      <c r="F526" s="7">
        <v>4.07</v>
      </c>
      <c r="G526" s="7">
        <v>211.518021</v>
      </c>
    </row>
    <row r="527" spans="1:7" ht="12.75">
      <c r="A527" s="6" t="s">
        <v>55</v>
      </c>
      <c r="B527" s="6" t="s">
        <v>618</v>
      </c>
      <c r="C527" s="6" t="s">
        <v>595</v>
      </c>
      <c r="D527" s="7">
        <v>58</v>
      </c>
      <c r="E527" s="7">
        <v>118.977372</v>
      </c>
      <c r="F527" s="7">
        <v>4.07</v>
      </c>
      <c r="G527" s="7">
        <v>123.047372</v>
      </c>
    </row>
    <row r="528" spans="1:7" ht="12.75">
      <c r="A528" s="6" t="s">
        <v>57</v>
      </c>
      <c r="B528" s="6" t="s">
        <v>619</v>
      </c>
      <c r="C528" s="6" t="s">
        <v>595</v>
      </c>
      <c r="D528" s="7">
        <v>56</v>
      </c>
      <c r="E528" s="7">
        <v>142.640862</v>
      </c>
      <c r="F528" s="7">
        <v>4.07</v>
      </c>
      <c r="G528" s="7">
        <v>146.710862</v>
      </c>
    </row>
    <row r="529" spans="1:7" ht="12.75">
      <c r="A529" s="6" t="s">
        <v>59</v>
      </c>
      <c r="B529" s="6" t="s">
        <v>620</v>
      </c>
      <c r="C529" s="6" t="s">
        <v>595</v>
      </c>
      <c r="D529" s="7">
        <v>95</v>
      </c>
      <c r="E529" s="7">
        <v>235.201803</v>
      </c>
      <c r="F529" s="7">
        <v>4.07</v>
      </c>
      <c r="G529" s="7">
        <v>239.271803</v>
      </c>
    </row>
    <row r="530" spans="1:7" ht="12.75">
      <c r="A530" s="6" t="s">
        <v>61</v>
      </c>
      <c r="B530" s="6" t="s">
        <v>621</v>
      </c>
      <c r="C530" s="6" t="s">
        <v>595</v>
      </c>
      <c r="D530" s="7">
        <v>56</v>
      </c>
      <c r="E530" s="7">
        <v>155.441097</v>
      </c>
      <c r="F530" s="7">
        <v>4.07</v>
      </c>
      <c r="G530" s="7">
        <v>159.511097</v>
      </c>
    </row>
    <row r="531" spans="1:7" ht="12.75">
      <c r="A531" s="6" t="s">
        <v>63</v>
      </c>
      <c r="B531" s="6" t="s">
        <v>622</v>
      </c>
      <c r="C531" s="6" t="s">
        <v>595</v>
      </c>
      <c r="D531" s="7">
        <v>56</v>
      </c>
      <c r="E531" s="7">
        <v>139.05201</v>
      </c>
      <c r="F531" s="7">
        <v>4.07</v>
      </c>
      <c r="G531" s="7">
        <v>143.12201</v>
      </c>
    </row>
    <row r="532" spans="1:7" ht="12.75">
      <c r="A532" s="92"/>
      <c r="B532" s="92"/>
      <c r="C532" s="92"/>
      <c r="D532" s="93">
        <f>SUM(D3:D531)</f>
        <v>62210</v>
      </c>
      <c r="E532" s="93">
        <f>SUM(E3:E531)</f>
        <v>101605.00000000007</v>
      </c>
      <c r="F532" s="93">
        <f>SUM(F3:F531)</f>
        <v>2153.029999999994</v>
      </c>
      <c r="G532" s="93">
        <f>SUM(G3:G531)</f>
        <v>103758.03</v>
      </c>
    </row>
    <row r="533" spans="1:9" ht="12.75">
      <c r="A533" s="1" t="s">
        <v>6</v>
      </c>
      <c r="B533" s="1" t="s">
        <v>624</v>
      </c>
      <c r="D533" s="2">
        <v>0</v>
      </c>
      <c r="E533" s="2">
        <v>0</v>
      </c>
      <c r="F533" s="2">
        <v>0</v>
      </c>
      <c r="G533" s="2">
        <v>0</v>
      </c>
      <c r="I533" s="94">
        <f>SUM(D532:G532)</f>
        <v>269726.06000000006</v>
      </c>
    </row>
    <row r="534" spans="1:7" ht="12.75">
      <c r="A534" s="1" t="s">
        <v>9</v>
      </c>
      <c r="B534" s="1" t="s">
        <v>625</v>
      </c>
      <c r="D534" s="2">
        <v>0</v>
      </c>
      <c r="E534" s="2">
        <v>0</v>
      </c>
      <c r="F534" s="2">
        <v>0</v>
      </c>
      <c r="G534" s="2">
        <v>0</v>
      </c>
    </row>
    <row r="535" spans="1:7" ht="12.75">
      <c r="A535" s="1" t="s">
        <v>11</v>
      </c>
      <c r="B535" s="1" t="s">
        <v>626</v>
      </c>
      <c r="D535" s="2">
        <v>0</v>
      </c>
      <c r="E535" s="2">
        <v>0</v>
      </c>
      <c r="F535" s="2">
        <v>0</v>
      </c>
      <c r="G535" s="2">
        <v>0</v>
      </c>
    </row>
    <row r="536" spans="1:7" ht="12.75">
      <c r="A536" s="1" t="s">
        <v>13</v>
      </c>
      <c r="B536" s="1" t="s">
        <v>627</v>
      </c>
      <c r="D536" s="2">
        <v>0</v>
      </c>
      <c r="E536" s="2">
        <v>0</v>
      </c>
      <c r="F536" s="2">
        <v>0</v>
      </c>
      <c r="G536" s="2">
        <v>0</v>
      </c>
    </row>
    <row r="537" spans="1:7" ht="12.75">
      <c r="A537" s="1" t="s">
        <v>15</v>
      </c>
      <c r="B537" s="1" t="s">
        <v>628</v>
      </c>
      <c r="D537" s="2">
        <v>0</v>
      </c>
      <c r="E537" s="2">
        <v>0</v>
      </c>
      <c r="F537" s="2">
        <v>0</v>
      </c>
      <c r="G537" s="2">
        <v>0</v>
      </c>
    </row>
    <row r="538" spans="1:7" ht="12.75">
      <c r="A538" s="1" t="s">
        <v>17</v>
      </c>
      <c r="B538" s="1" t="s">
        <v>629</v>
      </c>
      <c r="D538" s="2">
        <v>0</v>
      </c>
      <c r="E538" s="2">
        <v>0</v>
      </c>
      <c r="F538" s="2">
        <v>0</v>
      </c>
      <c r="G538" s="2">
        <v>0</v>
      </c>
    </row>
    <row r="539" spans="1:7" ht="12.75">
      <c r="A539" s="1" t="s">
        <v>19</v>
      </c>
      <c r="B539" s="1" t="s">
        <v>630</v>
      </c>
      <c r="D539" s="2">
        <v>0</v>
      </c>
      <c r="E539" s="2">
        <v>0</v>
      </c>
      <c r="F539" s="2">
        <v>0</v>
      </c>
      <c r="G539" s="2">
        <v>0</v>
      </c>
    </row>
    <row r="540" spans="1:7" ht="12.75">
      <c r="A540" s="1" t="s">
        <v>21</v>
      </c>
      <c r="B540" s="1" t="s">
        <v>631</v>
      </c>
      <c r="D540" s="2">
        <v>0</v>
      </c>
      <c r="E540" s="2">
        <v>0</v>
      </c>
      <c r="F540" s="2">
        <v>0</v>
      </c>
      <c r="G540" s="2">
        <v>0</v>
      </c>
    </row>
    <row r="541" spans="1:7" ht="12.75">
      <c r="A541" s="1" t="s">
        <v>23</v>
      </c>
      <c r="B541" s="1" t="s">
        <v>632</v>
      </c>
      <c r="D541" s="2">
        <v>0</v>
      </c>
      <c r="E541" s="2">
        <v>0</v>
      </c>
      <c r="F541" s="2">
        <v>0</v>
      </c>
      <c r="G541" s="2">
        <v>0</v>
      </c>
    </row>
    <row r="542" spans="1:7" ht="12.75">
      <c r="A542" s="1" t="s">
        <v>25</v>
      </c>
      <c r="B542" s="1" t="s">
        <v>633</v>
      </c>
      <c r="D542" s="2">
        <v>0</v>
      </c>
      <c r="E542" s="2">
        <v>0</v>
      </c>
      <c r="F542" s="2">
        <v>0</v>
      </c>
      <c r="G542" s="2">
        <v>0</v>
      </c>
    </row>
    <row r="543" ht="18.75" customHeight="1"/>
    <row r="544" ht="12.75">
      <c r="G544" s="3"/>
    </row>
    <row r="545" ht="409.5" customHeight="1"/>
    <row r="546" ht="30" customHeight="1"/>
  </sheetData>
  <sheetProtection/>
  <mergeCells count="1">
    <mergeCell ref="A1:G1"/>
  </mergeCells>
  <printOptions/>
  <pageMargins left="0.16805555555555557" right="0.17916666666666667" top="0.16597222222222222" bottom="0.17916666666666667" header="0" footer="0"/>
  <pageSetup fitToHeight="0" fitToWidth="0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PageLayoutView="0" workbookViewId="0" topLeftCell="A25">
      <selection activeCell="L23" sqref="L23"/>
    </sheetView>
  </sheetViews>
  <sheetFormatPr defaultColWidth="6.8515625" defaultRowHeight="12.75"/>
  <cols>
    <col min="1" max="1" width="8.7109375" style="35" customWidth="1"/>
    <col min="2" max="3" width="10.00390625" style="35" customWidth="1"/>
    <col min="4" max="7" width="14.7109375" style="35" customWidth="1"/>
    <col min="8" max="8" width="6.8515625" style="0" customWidth="1"/>
    <col min="9" max="9" width="8.140625" style="0" hidden="1" customWidth="1"/>
    <col min="10" max="10" width="8.421875" style="0" hidden="1" customWidth="1"/>
    <col min="11" max="11" width="10.8515625" style="0" hidden="1" customWidth="1"/>
  </cols>
  <sheetData>
    <row r="1" spans="1:10" ht="42.75" customHeight="1" thickBot="1">
      <c r="A1" s="193" t="s">
        <v>660</v>
      </c>
      <c r="B1" s="194"/>
      <c r="C1" s="194"/>
      <c r="D1" s="194"/>
      <c r="E1" s="194"/>
      <c r="F1" s="194"/>
      <c r="G1" s="195"/>
      <c r="J1" s="4"/>
    </row>
    <row r="2" spans="1:11" s="11" customFormat="1" ht="24" customHeight="1" thickBot="1">
      <c r="A2" s="137" t="s">
        <v>671</v>
      </c>
      <c r="B2" s="8" t="s">
        <v>636</v>
      </c>
      <c r="C2" s="138" t="s">
        <v>637</v>
      </c>
      <c r="D2" s="9" t="s">
        <v>638</v>
      </c>
      <c r="E2" s="10" t="s">
        <v>639</v>
      </c>
      <c r="F2" s="140" t="s">
        <v>672</v>
      </c>
      <c r="G2" s="140" t="s">
        <v>670</v>
      </c>
      <c r="I2" s="157" t="s">
        <v>3</v>
      </c>
      <c r="J2" s="157" t="s">
        <v>4</v>
      </c>
      <c r="K2" s="157" t="s">
        <v>5</v>
      </c>
    </row>
    <row r="3" spans="1:11" s="11" customFormat="1" ht="28.5" customHeight="1" thickBot="1">
      <c r="A3" s="137"/>
      <c r="B3" s="12" t="s">
        <v>640</v>
      </c>
      <c r="C3" s="139"/>
      <c r="D3" s="13" t="s">
        <v>641</v>
      </c>
      <c r="E3" s="14" t="s">
        <v>642</v>
      </c>
      <c r="F3" s="141"/>
      <c r="G3" s="155"/>
      <c r="I3" s="158"/>
      <c r="J3" s="158"/>
      <c r="K3" s="158"/>
    </row>
    <row r="4" spans="1:11" ht="15.75">
      <c r="A4" s="47" t="s">
        <v>6</v>
      </c>
      <c r="B4" s="19">
        <v>95</v>
      </c>
      <c r="C4" s="17">
        <f aca="true" t="shared" si="0" ref="C4:C32">E4*8.3592</f>
        <v>1702.9765595761403</v>
      </c>
      <c r="D4" s="105">
        <f>B4*101610/62210*30/100</f>
        <v>46.55015270856775</v>
      </c>
      <c r="E4" s="102">
        <f>I4-D4</f>
        <v>203.72482529143224</v>
      </c>
      <c r="F4" s="99">
        <v>4.07</v>
      </c>
      <c r="G4" s="108">
        <f aca="true" t="shared" si="1" ref="G4:G32">D4+E4+F4</f>
        <v>254.34497799999997</v>
      </c>
      <c r="I4" s="7">
        <v>250.274978</v>
      </c>
      <c r="J4" s="7">
        <v>4.07</v>
      </c>
      <c r="K4" s="7">
        <v>254.34497800000003</v>
      </c>
    </row>
    <row r="5" spans="1:11" ht="15.75">
      <c r="A5" s="47" t="s">
        <v>9</v>
      </c>
      <c r="B5" s="19">
        <v>56</v>
      </c>
      <c r="C5" s="17">
        <f t="shared" si="0"/>
        <v>394.9877061681922</v>
      </c>
      <c r="D5" s="106">
        <f>B5*101610/62210*30/100</f>
        <v>27.440090017682042</v>
      </c>
      <c r="E5" s="103">
        <f aca="true" t="shared" si="2" ref="E5:E32">I5-D5</f>
        <v>47.25185498231795</v>
      </c>
      <c r="F5" s="99">
        <v>4.07</v>
      </c>
      <c r="G5" s="109">
        <f t="shared" si="1"/>
        <v>78.761945</v>
      </c>
      <c r="I5" s="7">
        <v>74.69194499999999</v>
      </c>
      <c r="J5" s="7">
        <v>4.07</v>
      </c>
      <c r="K5" s="7">
        <v>78.761945</v>
      </c>
    </row>
    <row r="6" spans="1:11" ht="15.75">
      <c r="A6" s="47" t="s">
        <v>11</v>
      </c>
      <c r="B6" s="19">
        <v>95</v>
      </c>
      <c r="C6" s="17">
        <f t="shared" si="0"/>
        <v>1362.9774179329406</v>
      </c>
      <c r="D6" s="106">
        <f aca="true" t="shared" si="3" ref="D6:D32">B6*101610/62210*30/100</f>
        <v>46.55015270856775</v>
      </c>
      <c r="E6" s="103">
        <f t="shared" si="2"/>
        <v>163.05117929143228</v>
      </c>
      <c r="F6" s="99">
        <v>4.07</v>
      </c>
      <c r="G6" s="109">
        <f t="shared" si="1"/>
        <v>213.671332</v>
      </c>
      <c r="I6" s="7">
        <v>209.601332</v>
      </c>
      <c r="J6" s="7">
        <v>4.07</v>
      </c>
      <c r="K6" s="7">
        <v>213.671332</v>
      </c>
    </row>
    <row r="7" spans="1:11" ht="15.75">
      <c r="A7" s="47" t="s">
        <v>13</v>
      </c>
      <c r="B7" s="19">
        <v>56</v>
      </c>
      <c r="C7" s="17">
        <f t="shared" si="0"/>
        <v>559.9873051017922</v>
      </c>
      <c r="D7" s="106">
        <f t="shared" si="3"/>
        <v>27.440090017682042</v>
      </c>
      <c r="E7" s="103">
        <f t="shared" si="2"/>
        <v>66.99053798231796</v>
      </c>
      <c r="F7" s="99">
        <v>4.07</v>
      </c>
      <c r="G7" s="109">
        <f t="shared" si="1"/>
        <v>98.500628</v>
      </c>
      <c r="I7" s="7">
        <v>94.430628</v>
      </c>
      <c r="J7" s="7">
        <v>4.07</v>
      </c>
      <c r="K7" s="7">
        <v>98.500628</v>
      </c>
    </row>
    <row r="8" spans="1:11" ht="15.75">
      <c r="A8" s="47" t="s">
        <v>15</v>
      </c>
      <c r="B8" s="19">
        <v>56</v>
      </c>
      <c r="C8" s="17">
        <f t="shared" si="0"/>
        <v>711.9869186121922</v>
      </c>
      <c r="D8" s="106">
        <f t="shared" si="3"/>
        <v>27.440090017682042</v>
      </c>
      <c r="E8" s="103">
        <f t="shared" si="2"/>
        <v>85.17404998231795</v>
      </c>
      <c r="F8" s="99">
        <v>4.07</v>
      </c>
      <c r="G8" s="109">
        <f t="shared" si="1"/>
        <v>116.68413999999999</v>
      </c>
      <c r="I8" s="7">
        <v>112.61413999999999</v>
      </c>
      <c r="J8" s="7">
        <v>4.07</v>
      </c>
      <c r="K8" s="7">
        <v>116.68414000000001</v>
      </c>
    </row>
    <row r="9" spans="1:11" ht="15.75">
      <c r="A9" s="47" t="s">
        <v>17</v>
      </c>
      <c r="B9" s="19">
        <v>95</v>
      </c>
      <c r="C9" s="17">
        <f t="shared" si="0"/>
        <v>750.9789613033404</v>
      </c>
      <c r="D9" s="106">
        <f t="shared" si="3"/>
        <v>46.55015270856775</v>
      </c>
      <c r="E9" s="103">
        <f t="shared" si="2"/>
        <v>89.83861629143225</v>
      </c>
      <c r="F9" s="99">
        <v>4.07</v>
      </c>
      <c r="G9" s="109">
        <f t="shared" si="1"/>
        <v>140.458769</v>
      </c>
      <c r="I9" s="7">
        <v>136.388769</v>
      </c>
      <c r="J9" s="7">
        <v>4.07</v>
      </c>
      <c r="K9" s="7">
        <v>140.458769</v>
      </c>
    </row>
    <row r="10" spans="1:11" ht="15.75">
      <c r="A10" s="47" t="s">
        <v>19</v>
      </c>
      <c r="B10" s="19">
        <v>56</v>
      </c>
      <c r="C10" s="17">
        <f t="shared" si="0"/>
        <v>216.98817196659226</v>
      </c>
      <c r="D10" s="106">
        <f t="shared" si="3"/>
        <v>27.440090017682042</v>
      </c>
      <c r="E10" s="103">
        <f t="shared" si="2"/>
        <v>25.958006982317958</v>
      </c>
      <c r="F10" s="99">
        <v>4.07</v>
      </c>
      <c r="G10" s="109">
        <f t="shared" si="1"/>
        <v>57.468097</v>
      </c>
      <c r="I10" s="7">
        <v>53.398097</v>
      </c>
      <c r="J10" s="7">
        <v>4.07</v>
      </c>
      <c r="K10" s="7">
        <v>57.468097</v>
      </c>
    </row>
    <row r="11" spans="1:11" ht="15.75">
      <c r="A11" s="47" t="s">
        <v>21</v>
      </c>
      <c r="B11" s="19">
        <v>56</v>
      </c>
      <c r="C11" s="17">
        <f t="shared" si="0"/>
        <v>390.98772029859225</v>
      </c>
      <c r="D11" s="106">
        <f t="shared" si="3"/>
        <v>27.440090017682042</v>
      </c>
      <c r="E11" s="103">
        <f t="shared" si="2"/>
        <v>46.77334198231796</v>
      </c>
      <c r="F11" s="99">
        <v>4.07</v>
      </c>
      <c r="G11" s="109">
        <f t="shared" si="1"/>
        <v>78.283432</v>
      </c>
      <c r="I11" s="7">
        <v>74.213432</v>
      </c>
      <c r="J11" s="7">
        <v>4.07</v>
      </c>
      <c r="K11" s="7">
        <v>78.28343199999999</v>
      </c>
    </row>
    <row r="12" spans="1:11" ht="15.75">
      <c r="A12" s="47" t="s">
        <v>23</v>
      </c>
      <c r="B12" s="19">
        <v>95</v>
      </c>
      <c r="C12" s="17">
        <f t="shared" si="0"/>
        <v>697.9791004657403</v>
      </c>
      <c r="D12" s="106">
        <f t="shared" si="3"/>
        <v>46.55015270856775</v>
      </c>
      <c r="E12" s="103">
        <f t="shared" si="2"/>
        <v>83.49831329143224</v>
      </c>
      <c r="F12" s="99">
        <v>4.07</v>
      </c>
      <c r="G12" s="109">
        <f t="shared" si="1"/>
        <v>134.11846599999998</v>
      </c>
      <c r="I12" s="7">
        <v>130.048466</v>
      </c>
      <c r="J12" s="7">
        <v>4.07</v>
      </c>
      <c r="K12" s="7">
        <v>134.118466</v>
      </c>
    </row>
    <row r="13" spans="1:11" ht="15.75">
      <c r="A13" s="47" t="s">
        <v>25</v>
      </c>
      <c r="B13" s="19">
        <v>56</v>
      </c>
      <c r="C13" s="17">
        <f t="shared" si="0"/>
        <v>275.98802414739225</v>
      </c>
      <c r="D13" s="106">
        <f t="shared" si="3"/>
        <v>27.440090017682042</v>
      </c>
      <c r="E13" s="103">
        <f t="shared" si="2"/>
        <v>33.01608098231796</v>
      </c>
      <c r="F13" s="99">
        <v>4.07</v>
      </c>
      <c r="G13" s="109">
        <f t="shared" si="1"/>
        <v>64.526171</v>
      </c>
      <c r="I13" s="7">
        <v>60.456171</v>
      </c>
      <c r="J13" s="7">
        <v>4.07</v>
      </c>
      <c r="K13" s="7">
        <v>64.52617099999999</v>
      </c>
    </row>
    <row r="14" spans="1:11" ht="15.75">
      <c r="A14" s="47" t="s">
        <v>27</v>
      </c>
      <c r="B14" s="19">
        <v>56</v>
      </c>
      <c r="C14" s="17">
        <f t="shared" si="0"/>
        <v>829.8946299777923</v>
      </c>
      <c r="D14" s="106">
        <f t="shared" si="3"/>
        <v>27.440090017682042</v>
      </c>
      <c r="E14" s="103">
        <f t="shared" si="2"/>
        <v>99.27919298231797</v>
      </c>
      <c r="F14" s="99">
        <v>4.07</v>
      </c>
      <c r="G14" s="109">
        <f t="shared" si="1"/>
        <v>130.789283</v>
      </c>
      <c r="I14" s="7">
        <v>126.719283</v>
      </c>
      <c r="J14" s="7">
        <v>4.07</v>
      </c>
      <c r="K14" s="7">
        <v>130.789283</v>
      </c>
    </row>
    <row r="15" spans="1:11" ht="15.75">
      <c r="A15" s="47" t="s">
        <v>29</v>
      </c>
      <c r="B15" s="19">
        <v>95</v>
      </c>
      <c r="C15" s="17">
        <f t="shared" si="0"/>
        <v>767.9789158777404</v>
      </c>
      <c r="D15" s="106">
        <f t="shared" si="3"/>
        <v>46.55015270856775</v>
      </c>
      <c r="E15" s="103">
        <f t="shared" si="2"/>
        <v>91.87229829143224</v>
      </c>
      <c r="F15" s="99">
        <v>4.07</v>
      </c>
      <c r="G15" s="109">
        <f t="shared" si="1"/>
        <v>142.492451</v>
      </c>
      <c r="I15" s="7">
        <v>138.422451</v>
      </c>
      <c r="J15" s="7">
        <v>4.07</v>
      </c>
      <c r="K15" s="7">
        <v>142.492451</v>
      </c>
    </row>
    <row r="16" spans="1:11" ht="15.75">
      <c r="A16" s="47" t="s">
        <v>31</v>
      </c>
      <c r="B16" s="19">
        <v>56</v>
      </c>
      <c r="C16" s="17">
        <f t="shared" si="0"/>
        <v>818.9866513833924</v>
      </c>
      <c r="D16" s="106">
        <f t="shared" si="3"/>
        <v>27.440090017682042</v>
      </c>
      <c r="E16" s="103">
        <f t="shared" si="2"/>
        <v>97.97428598231798</v>
      </c>
      <c r="F16" s="99">
        <v>4.07</v>
      </c>
      <c r="G16" s="109">
        <f t="shared" si="1"/>
        <v>129.48437600000003</v>
      </c>
      <c r="I16" s="7">
        <v>125.41437600000002</v>
      </c>
      <c r="J16" s="7">
        <v>4.07</v>
      </c>
      <c r="K16" s="7">
        <v>129.484376</v>
      </c>
    </row>
    <row r="17" spans="1:11" ht="15.75">
      <c r="A17" s="47" t="s">
        <v>33</v>
      </c>
      <c r="B17" s="19">
        <v>56</v>
      </c>
      <c r="C17" s="17">
        <f t="shared" si="0"/>
        <v>758.9868048249922</v>
      </c>
      <c r="D17" s="106">
        <f t="shared" si="3"/>
        <v>27.440090017682042</v>
      </c>
      <c r="E17" s="103">
        <f t="shared" si="2"/>
        <v>90.79658398231796</v>
      </c>
      <c r="F17" s="99">
        <v>4.07</v>
      </c>
      <c r="G17" s="109">
        <f t="shared" si="1"/>
        <v>122.30667399999999</v>
      </c>
      <c r="I17" s="7">
        <v>118.236674</v>
      </c>
      <c r="J17" s="7">
        <v>4.07</v>
      </c>
      <c r="K17" s="7">
        <v>122.306674</v>
      </c>
    </row>
    <row r="18" spans="1:11" ht="15.75">
      <c r="A18" s="47" t="s">
        <v>35</v>
      </c>
      <c r="B18" s="19">
        <v>95</v>
      </c>
      <c r="C18" s="17">
        <f t="shared" si="0"/>
        <v>976.9783844545403</v>
      </c>
      <c r="D18" s="106">
        <f t="shared" si="3"/>
        <v>46.55015270856775</v>
      </c>
      <c r="E18" s="103">
        <f t="shared" si="2"/>
        <v>116.87462729143225</v>
      </c>
      <c r="F18" s="99">
        <v>4.07</v>
      </c>
      <c r="G18" s="109">
        <f t="shared" si="1"/>
        <v>167.49478</v>
      </c>
      <c r="I18" s="7">
        <v>163.42478</v>
      </c>
      <c r="J18" s="7">
        <v>4.07</v>
      </c>
      <c r="K18" s="7">
        <v>167.49478</v>
      </c>
    </row>
    <row r="19" spans="1:11" ht="15.75">
      <c r="A19" s="47" t="s">
        <v>37</v>
      </c>
      <c r="B19" s="19">
        <v>56</v>
      </c>
      <c r="C19" s="17">
        <f t="shared" si="0"/>
        <v>399.98770313379225</v>
      </c>
      <c r="D19" s="106">
        <f t="shared" si="3"/>
        <v>27.440090017682042</v>
      </c>
      <c r="E19" s="103">
        <f t="shared" si="2"/>
        <v>47.84999798231796</v>
      </c>
      <c r="F19" s="99">
        <v>4.07</v>
      </c>
      <c r="G19" s="109">
        <f t="shared" si="1"/>
        <v>79.36008799999999</v>
      </c>
      <c r="I19" s="7">
        <v>75.290088</v>
      </c>
      <c r="J19" s="7">
        <v>4.07</v>
      </c>
      <c r="K19" s="7">
        <v>79.36008799999999</v>
      </c>
    </row>
    <row r="20" spans="1:11" ht="15.75">
      <c r="A20" s="47" t="s">
        <v>39</v>
      </c>
      <c r="B20" s="19">
        <v>56</v>
      </c>
      <c r="C20" s="17">
        <f t="shared" si="0"/>
        <v>581.9872482825922</v>
      </c>
      <c r="D20" s="106">
        <f t="shared" si="3"/>
        <v>27.440090017682042</v>
      </c>
      <c r="E20" s="103">
        <f t="shared" si="2"/>
        <v>69.62236198231795</v>
      </c>
      <c r="F20" s="99">
        <v>4.07</v>
      </c>
      <c r="G20" s="109">
        <f t="shared" si="1"/>
        <v>101.132452</v>
      </c>
      <c r="I20" s="7">
        <v>97.062452</v>
      </c>
      <c r="J20" s="7">
        <v>4.07</v>
      </c>
      <c r="K20" s="7">
        <v>101.132452</v>
      </c>
    </row>
    <row r="21" spans="1:11" ht="15.75">
      <c r="A21" s="47" t="s">
        <v>41</v>
      </c>
      <c r="B21" s="19">
        <v>95</v>
      </c>
      <c r="C21" s="17">
        <f t="shared" si="0"/>
        <v>427.97977423454034</v>
      </c>
      <c r="D21" s="106">
        <f t="shared" si="3"/>
        <v>46.55015270856775</v>
      </c>
      <c r="E21" s="103">
        <f t="shared" si="2"/>
        <v>51.19865229143224</v>
      </c>
      <c r="F21" s="99">
        <v>4.07</v>
      </c>
      <c r="G21" s="109">
        <f t="shared" si="1"/>
        <v>101.818805</v>
      </c>
      <c r="I21" s="7">
        <v>97.74880499999999</v>
      </c>
      <c r="J21" s="7">
        <v>4.07</v>
      </c>
      <c r="K21" s="7">
        <v>101.818805</v>
      </c>
    </row>
    <row r="22" spans="1:11" ht="15.75">
      <c r="A22" s="47" t="s">
        <v>43</v>
      </c>
      <c r="B22" s="19">
        <v>56</v>
      </c>
      <c r="C22" s="17">
        <f t="shared" si="0"/>
        <v>678.9870038409923</v>
      </c>
      <c r="D22" s="106">
        <f t="shared" si="3"/>
        <v>27.440090017682042</v>
      </c>
      <c r="E22" s="103">
        <f t="shared" si="2"/>
        <v>81.22631398231796</v>
      </c>
      <c r="F22" s="99">
        <v>4.07</v>
      </c>
      <c r="G22" s="109">
        <f t="shared" si="1"/>
        <v>112.736404</v>
      </c>
      <c r="I22" s="7">
        <v>108.666404</v>
      </c>
      <c r="J22" s="7">
        <v>4.07</v>
      </c>
      <c r="K22" s="7">
        <v>112.73640400000001</v>
      </c>
    </row>
    <row r="23" spans="1:11" ht="15.75">
      <c r="A23" s="47" t="s">
        <v>45</v>
      </c>
      <c r="B23" s="19">
        <v>56</v>
      </c>
      <c r="C23" s="17">
        <f t="shared" si="0"/>
        <v>523.9873988385922</v>
      </c>
      <c r="D23" s="106">
        <f t="shared" si="3"/>
        <v>27.440090017682042</v>
      </c>
      <c r="E23" s="103">
        <f t="shared" si="2"/>
        <v>62.68391698231795</v>
      </c>
      <c r="F23" s="99">
        <v>4.07</v>
      </c>
      <c r="G23" s="109">
        <f t="shared" si="1"/>
        <v>94.194007</v>
      </c>
      <c r="I23" s="7">
        <v>90.12400699999999</v>
      </c>
      <c r="J23" s="7">
        <v>4.07</v>
      </c>
      <c r="K23" s="7">
        <v>94.194007</v>
      </c>
    </row>
    <row r="24" spans="1:11" ht="15.75">
      <c r="A24" s="47" t="s">
        <v>47</v>
      </c>
      <c r="B24" s="19">
        <v>95</v>
      </c>
      <c r="C24" s="17">
        <f t="shared" si="0"/>
        <v>369.97991643134037</v>
      </c>
      <c r="D24" s="106">
        <f t="shared" si="3"/>
        <v>46.55015270856775</v>
      </c>
      <c r="E24" s="103">
        <f t="shared" si="2"/>
        <v>44.26020629143224</v>
      </c>
      <c r="F24" s="99">
        <v>4.07</v>
      </c>
      <c r="G24" s="109">
        <f t="shared" si="1"/>
        <v>94.880359</v>
      </c>
      <c r="I24" s="7">
        <v>90.81035899999999</v>
      </c>
      <c r="J24" s="7">
        <v>4.07</v>
      </c>
      <c r="K24" s="7">
        <v>94.88035899999998</v>
      </c>
    </row>
    <row r="25" spans="1:11" ht="15.75">
      <c r="A25" s="47" t="s">
        <v>49</v>
      </c>
      <c r="B25" s="19">
        <v>56</v>
      </c>
      <c r="C25" s="17">
        <f t="shared" si="0"/>
        <v>78.98850482019223</v>
      </c>
      <c r="D25" s="106">
        <f t="shared" si="3"/>
        <v>27.440090017682042</v>
      </c>
      <c r="E25" s="103">
        <f t="shared" si="2"/>
        <v>9.449289982317953</v>
      </c>
      <c r="F25" s="99">
        <v>4.07</v>
      </c>
      <c r="G25" s="109">
        <f t="shared" si="1"/>
        <v>40.959379999999996</v>
      </c>
      <c r="I25" s="7">
        <v>36.889379999999996</v>
      </c>
      <c r="J25" s="7">
        <v>4.07</v>
      </c>
      <c r="K25" s="7">
        <v>40.959379999999996</v>
      </c>
    </row>
    <row r="26" spans="1:11" ht="15.75">
      <c r="A26" s="47" t="s">
        <v>51</v>
      </c>
      <c r="B26" s="19">
        <v>56</v>
      </c>
      <c r="C26" s="17">
        <f t="shared" si="0"/>
        <v>414.9876689529923</v>
      </c>
      <c r="D26" s="106">
        <f t="shared" si="3"/>
        <v>27.440090017682042</v>
      </c>
      <c r="E26" s="103">
        <f t="shared" si="2"/>
        <v>49.64442398231796</v>
      </c>
      <c r="F26" s="99">
        <v>4.07</v>
      </c>
      <c r="G26" s="109">
        <f t="shared" si="1"/>
        <v>81.154514</v>
      </c>
      <c r="I26" s="7">
        <v>77.084514</v>
      </c>
      <c r="J26" s="7">
        <v>4.07</v>
      </c>
      <c r="K26" s="7">
        <v>81.15451399999999</v>
      </c>
    </row>
    <row r="27" spans="1:11" ht="15.75">
      <c r="A27" s="47" t="s">
        <v>53</v>
      </c>
      <c r="B27" s="19">
        <v>95</v>
      </c>
      <c r="C27" s="17">
        <f t="shared" si="0"/>
        <v>1344.9774606217404</v>
      </c>
      <c r="D27" s="106">
        <f t="shared" si="3"/>
        <v>46.55015270856775</v>
      </c>
      <c r="E27" s="103">
        <f t="shared" si="2"/>
        <v>160.89786829143225</v>
      </c>
      <c r="F27" s="99">
        <v>4.07</v>
      </c>
      <c r="G27" s="109">
        <f t="shared" si="1"/>
        <v>211.51802099999998</v>
      </c>
      <c r="I27" s="7">
        <v>207.448021</v>
      </c>
      <c r="J27" s="7">
        <v>4.07</v>
      </c>
      <c r="K27" s="7">
        <v>211.518021</v>
      </c>
    </row>
    <row r="28" spans="1:11" ht="15.75">
      <c r="A28" s="47" t="s">
        <v>55</v>
      </c>
      <c r="B28" s="19">
        <v>58</v>
      </c>
      <c r="C28" s="17">
        <f t="shared" si="0"/>
        <v>756.9864046724563</v>
      </c>
      <c r="D28" s="106">
        <f t="shared" si="3"/>
        <v>28.42009323259926</v>
      </c>
      <c r="E28" s="103">
        <f t="shared" si="2"/>
        <v>90.55727876740075</v>
      </c>
      <c r="F28" s="99">
        <v>4.07</v>
      </c>
      <c r="G28" s="109">
        <f t="shared" si="1"/>
        <v>123.047372</v>
      </c>
      <c r="I28" s="7">
        <v>118.977372</v>
      </c>
      <c r="J28" s="7">
        <v>4.07</v>
      </c>
      <c r="K28" s="7">
        <v>123.047372</v>
      </c>
    </row>
    <row r="29" spans="1:11" ht="15.75">
      <c r="A29" s="47" t="s">
        <v>57</v>
      </c>
      <c r="B29" s="19">
        <v>56</v>
      </c>
      <c r="C29" s="17">
        <f t="shared" si="0"/>
        <v>962.9862931545922</v>
      </c>
      <c r="D29" s="106">
        <f t="shared" si="3"/>
        <v>27.440090017682042</v>
      </c>
      <c r="E29" s="103">
        <f t="shared" si="2"/>
        <v>115.20077198231796</v>
      </c>
      <c r="F29" s="99">
        <v>4.07</v>
      </c>
      <c r="G29" s="109">
        <f t="shared" si="1"/>
        <v>146.710862</v>
      </c>
      <c r="I29" s="7">
        <v>142.640862</v>
      </c>
      <c r="J29" s="7">
        <v>4.07</v>
      </c>
      <c r="K29" s="7">
        <v>146.710862</v>
      </c>
    </row>
    <row r="30" spans="1:11" ht="15.75">
      <c r="A30" s="47" t="s">
        <v>59</v>
      </c>
      <c r="B30" s="19">
        <v>95</v>
      </c>
      <c r="C30" s="17">
        <f t="shared" si="0"/>
        <v>1576.9768751161403</v>
      </c>
      <c r="D30" s="106">
        <f t="shared" si="3"/>
        <v>46.55015270856775</v>
      </c>
      <c r="E30" s="103">
        <f t="shared" si="2"/>
        <v>188.65165029143225</v>
      </c>
      <c r="F30" s="99">
        <v>4.07</v>
      </c>
      <c r="G30" s="109">
        <f t="shared" si="1"/>
        <v>239.27180299999998</v>
      </c>
      <c r="I30" s="7">
        <v>235.201803</v>
      </c>
      <c r="J30" s="7">
        <v>4.07</v>
      </c>
      <c r="K30" s="7">
        <v>239.271803</v>
      </c>
    </row>
    <row r="31" spans="1:11" ht="15.75">
      <c r="A31" s="47" t="s">
        <v>61</v>
      </c>
      <c r="B31" s="19">
        <v>56</v>
      </c>
      <c r="C31" s="17">
        <f t="shared" si="0"/>
        <v>1069.9860175665922</v>
      </c>
      <c r="D31" s="106">
        <f t="shared" si="3"/>
        <v>27.440090017682042</v>
      </c>
      <c r="E31" s="103">
        <f t="shared" si="2"/>
        <v>128.00100698231796</v>
      </c>
      <c r="F31" s="99">
        <v>4.07</v>
      </c>
      <c r="G31" s="109">
        <f t="shared" si="1"/>
        <v>159.511097</v>
      </c>
      <c r="I31" s="7">
        <v>155.441097</v>
      </c>
      <c r="J31" s="7">
        <v>4.07</v>
      </c>
      <c r="K31" s="7">
        <v>159.511097</v>
      </c>
    </row>
    <row r="32" spans="1:11" ht="16.5" thickBot="1">
      <c r="A32" s="51" t="s">
        <v>63</v>
      </c>
      <c r="B32" s="46">
        <v>56</v>
      </c>
      <c r="C32" s="52">
        <f t="shared" si="0"/>
        <v>932.9863615161922</v>
      </c>
      <c r="D32" s="107">
        <f t="shared" si="3"/>
        <v>27.440090017682042</v>
      </c>
      <c r="E32" s="104">
        <f t="shared" si="2"/>
        <v>111.61191998231796</v>
      </c>
      <c r="F32" s="100">
        <v>4.07</v>
      </c>
      <c r="G32" s="110">
        <f t="shared" si="1"/>
        <v>143.12201</v>
      </c>
      <c r="I32" s="7">
        <v>139.05201</v>
      </c>
      <c r="J32" s="7">
        <v>4.07</v>
      </c>
      <c r="K32" s="7">
        <v>143.12201</v>
      </c>
    </row>
    <row r="33" spans="1:11" ht="18.75" customHeight="1" thickBot="1">
      <c r="A33" s="175" t="s">
        <v>662</v>
      </c>
      <c r="B33" s="176"/>
      <c r="C33" s="85">
        <f>SUM(C4:C32)</f>
        <v>21340.447903274115</v>
      </c>
      <c r="D33" s="111">
        <f>SUM(D4:D32)</f>
        <v>987.8432406365533</v>
      </c>
      <c r="E33" s="111">
        <f>SUM(E4:E32)</f>
        <v>2552.9294553634463</v>
      </c>
      <c r="F33" s="111">
        <f>SUM(F4:F32)</f>
        <v>118.02999999999992</v>
      </c>
      <c r="G33" s="112">
        <f>SUM(G4:G32)</f>
        <v>3658.8026959999993</v>
      </c>
      <c r="I33" s="36">
        <f>SUM(I4:I32)</f>
        <v>3540.772696</v>
      </c>
      <c r="J33" s="36">
        <f>SUM(J4:J32)</f>
        <v>118.02999999999992</v>
      </c>
      <c r="K33" s="36">
        <f>SUM(K4:K32)</f>
        <v>3658.8026959999993</v>
      </c>
    </row>
    <row r="34" ht="15.75" customHeight="1" thickBot="1">
      <c r="F34" s="113"/>
    </row>
    <row r="35" spans="4:7" ht="15.75" customHeight="1">
      <c r="D35" s="197" t="s">
        <v>643</v>
      </c>
      <c r="E35" s="147" t="s">
        <v>664</v>
      </c>
      <c r="F35" s="199" t="s">
        <v>644</v>
      </c>
      <c r="G35" s="60"/>
    </row>
    <row r="36" spans="4:7" ht="15.75" customHeight="1" thickBot="1">
      <c r="D36" s="198"/>
      <c r="E36" s="148"/>
      <c r="F36" s="200"/>
      <c r="G36" s="60"/>
    </row>
    <row r="37" spans="1:6" ht="19.5" customHeight="1">
      <c r="A37" s="183" t="s">
        <v>669</v>
      </c>
      <c r="B37" s="184"/>
      <c r="C37" s="185"/>
      <c r="D37" s="74">
        <f>G5+G7+G8+G10+G11+G13+G14+G16+G17+G19+G20+G22+G23+G25+G26+G28+G29+G31+G32</f>
        <v>1958.7329320000001</v>
      </c>
      <c r="E37" s="75">
        <v>19</v>
      </c>
      <c r="F37" s="76">
        <f>D37/E37</f>
        <v>103.09120694736843</v>
      </c>
    </row>
    <row r="38" spans="1:6" ht="19.5" customHeight="1" thickBot="1">
      <c r="A38" s="180" t="s">
        <v>668</v>
      </c>
      <c r="B38" s="181"/>
      <c r="C38" s="182"/>
      <c r="D38" s="77">
        <f>G4+G6+G9+G12+G15+G18+G21+G24+G27+G30</f>
        <v>1700.0697639999999</v>
      </c>
      <c r="E38" s="78">
        <v>10</v>
      </c>
      <c r="F38" s="79">
        <f>D38/E38</f>
        <v>170.00697639999999</v>
      </c>
    </row>
    <row r="39" spans="1:6" ht="24.75" customHeight="1" thickBot="1">
      <c r="A39" s="80"/>
      <c r="B39" s="196"/>
      <c r="C39" s="196"/>
      <c r="D39" s="81">
        <f>SUM(D34:D38)</f>
        <v>3658.8026959999997</v>
      </c>
      <c r="E39" s="82">
        <f>SUM(E34:E38)</f>
        <v>29</v>
      </c>
      <c r="F39" s="82">
        <f>D39/E39</f>
        <v>126.16561020689655</v>
      </c>
    </row>
    <row r="40" ht="15.75" customHeight="1"/>
  </sheetData>
  <sheetProtection/>
  <mergeCells count="15">
    <mergeCell ref="A38:C38"/>
    <mergeCell ref="B39:C39"/>
    <mergeCell ref="I2:I3"/>
    <mergeCell ref="J2:J3"/>
    <mergeCell ref="K2:K3"/>
    <mergeCell ref="A33:B33"/>
    <mergeCell ref="D35:D36"/>
    <mergeCell ref="E35:E36"/>
    <mergeCell ref="F35:F36"/>
    <mergeCell ref="A1:G1"/>
    <mergeCell ref="A2:A3"/>
    <mergeCell ref="C2:C3"/>
    <mergeCell ref="F2:F3"/>
    <mergeCell ref="G2:G3"/>
    <mergeCell ref="A37:C37"/>
  </mergeCells>
  <printOptions/>
  <pageMargins left="0.67" right="0.17" top="0.32" bottom="0.75" header="0.17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0"/>
  <sheetViews>
    <sheetView showGridLines="0" zoomScalePageLayoutView="0" workbookViewId="0" topLeftCell="A1">
      <selection activeCell="J17" sqref="J17"/>
    </sheetView>
  </sheetViews>
  <sheetFormatPr defaultColWidth="9.140625" defaultRowHeight="12.75"/>
  <cols>
    <col min="2" max="2" width="10.421875" style="0" customWidth="1"/>
    <col min="3" max="3" width="11.8515625" style="0" customWidth="1"/>
    <col min="4" max="4" width="12.140625" style="0" customWidth="1"/>
    <col min="5" max="6" width="12.421875" style="0" customWidth="1"/>
    <col min="7" max="7" width="11.140625" style="0" customWidth="1"/>
    <col min="8" max="8" width="10.28125" style="0" customWidth="1"/>
  </cols>
  <sheetData>
    <row r="1" spans="2:8" s="37" customFormat="1" ht="23.25" customHeight="1" thickBot="1">
      <c r="B1" s="38" t="s">
        <v>636</v>
      </c>
      <c r="C1" s="206" t="s">
        <v>637</v>
      </c>
      <c r="D1" s="39" t="s">
        <v>638</v>
      </c>
      <c r="E1" s="40" t="s">
        <v>639</v>
      </c>
      <c r="F1" s="208" t="s">
        <v>650</v>
      </c>
      <c r="G1" s="201" t="s">
        <v>651</v>
      </c>
      <c r="H1" s="201" t="s">
        <v>652</v>
      </c>
    </row>
    <row r="2" spans="2:8" s="37" customFormat="1" ht="25.5" customHeight="1" thickBot="1">
      <c r="B2" s="41" t="s">
        <v>640</v>
      </c>
      <c r="C2" s="207"/>
      <c r="D2" s="42">
        <v>0.3</v>
      </c>
      <c r="E2" s="42">
        <v>0.7</v>
      </c>
      <c r="F2" s="209"/>
      <c r="G2" s="202"/>
      <c r="H2" s="202"/>
    </row>
    <row r="3" spans="2:8" s="37" customFormat="1" ht="20.25" customHeight="1" thickBot="1">
      <c r="B3" s="43">
        <v>62210</v>
      </c>
      <c r="C3" s="44">
        <f>Maviçam!C89+Kızılçam!C97+Fıstıkçam!C97+Karaçam!C97+Beyazçam!C97+Köknar!C40+Ladin!C40+Sedir!C40+Sarıçam!C33</f>
        <v>594524.8089925606</v>
      </c>
      <c r="D3" s="44">
        <f>Maviçam!D89+Kızılçam!D97+Fıstıkçam!D97+Karaçam!D97+Beyazçam!D97+Köknar!D40+Ladin!D40+Sedir!D40+Sarıçam!D33</f>
        <v>30482.786272303478</v>
      </c>
      <c r="E3" s="44">
        <f>Maviçam!E89+Kızılçam!E97+Fıstıkçam!E97+Karaçam!E97+Beyazçam!E97+Köknar!E40+Ladin!E40+Sedir!E40+Sarıçam!E33</f>
        <v>71122.21372769651</v>
      </c>
      <c r="F3" s="44">
        <f>Maviçam!F89+Kızılçam!F97+Fıstıkçam!F97+Karaçam!F97+Beyazçam!F97+Köknar!F40+Ladin!F40+Sedir!F40+Sarıçam!F33</f>
        <v>2153.029999999998</v>
      </c>
      <c r="G3" s="44">
        <f>Maviçam!G89+Kızılçam!G97+Fıstıkçam!G97+Karaçam!G97+Beyazçam!G97+Köknar!G40+Ladin!G40+Sedir!G40+Sarıçam!G33</f>
        <v>103758.03</v>
      </c>
      <c r="H3" s="44">
        <f>D3+E3</f>
        <v>101604.99999999999</v>
      </c>
    </row>
    <row r="4" ht="13.5" thickBot="1"/>
    <row r="5" spans="5:7" ht="30" customHeight="1" thickBot="1">
      <c r="E5" s="95" t="s">
        <v>643</v>
      </c>
      <c r="F5" s="95" t="s">
        <v>653</v>
      </c>
      <c r="G5" s="95" t="s">
        <v>644</v>
      </c>
    </row>
    <row r="6" spans="1:7" ht="19.5" customHeight="1">
      <c r="A6" s="203" t="s">
        <v>649</v>
      </c>
      <c r="B6" s="203"/>
      <c r="C6" s="203"/>
      <c r="D6" s="203"/>
      <c r="E6" s="98">
        <f>Köknar!D44+Ladin!D44+Sedir!D44+Sarıçam!D37</f>
        <v>2520.598218</v>
      </c>
      <c r="F6" s="96">
        <f>Köknar!E44+Ladin!E44+Sedir!E44+Sarıçam!E37</f>
        <v>25</v>
      </c>
      <c r="G6" s="98">
        <f>E6/F6</f>
        <v>100.82392872</v>
      </c>
    </row>
    <row r="7" spans="1:7" ht="19.5" customHeight="1">
      <c r="A7" s="203" t="s">
        <v>645</v>
      </c>
      <c r="B7" s="203"/>
      <c r="C7" s="203"/>
      <c r="D7" s="203"/>
      <c r="E7" s="98">
        <f>Maviçam!D93+Kızılçam!D101+Fıstıkçam!D101+Karaçam!D101+Beyazçam!D101+Sarıçam!D38</f>
        <v>3613.8173659999998</v>
      </c>
      <c r="F7" s="96">
        <f>Maviçam!E93+Kızılçam!E101+Fıstıkçam!E101+Karaçam!E101+Sarıçam!E38</f>
        <v>18</v>
      </c>
      <c r="G7" s="98">
        <f>E7/F7</f>
        <v>200.76763144444442</v>
      </c>
    </row>
    <row r="8" spans="1:8" ht="19.5" customHeight="1">
      <c r="A8" s="203" t="s">
        <v>646</v>
      </c>
      <c r="B8" s="203"/>
      <c r="C8" s="203"/>
      <c r="D8" s="203"/>
      <c r="E8" s="98">
        <f>Maviçam!D94+Kızılçam!D102+Fıstıkçam!D102+Karaçam!D102+Beyazçam!D102+Köknar!D45+Ladin!D45+Sedir!D45</f>
        <v>88350.959314</v>
      </c>
      <c r="F8" s="96">
        <f>Maviçam!E94+Kızılçam!E102+Fıstıkçam!E102+Karaçam!E102+Beyazçam!E102+Köknar!E45+Ladin!E45+Sedir!E45</f>
        <v>464</v>
      </c>
      <c r="G8" s="98">
        <f>E8/F8</f>
        <v>190.41155024568968</v>
      </c>
      <c r="H8" s="35"/>
    </row>
    <row r="9" spans="1:8" ht="19.5" customHeight="1" thickBot="1">
      <c r="A9" s="203" t="s">
        <v>647</v>
      </c>
      <c r="B9" s="203"/>
      <c r="C9" s="203"/>
      <c r="D9" s="203"/>
      <c r="E9" s="98">
        <f>Maviçam!D95+Kızılçam!D103+Fıstıkçam!D103+Karaçam!D103+Beyazçam!D103+Köknar!D45+Ladin!D45+Sedir!D45</f>
        <v>29265.5081</v>
      </c>
      <c r="F9" s="96">
        <f>Maviçam!E95+Kızılçam!E103+Fıstıkçam!E103+Karaçam!E103+Beyazçam!E103</f>
        <v>20</v>
      </c>
      <c r="G9" s="98">
        <f>E9/F9</f>
        <v>1463.2754049999999</v>
      </c>
      <c r="H9" s="35"/>
    </row>
    <row r="10" spans="1:7" ht="19.5" customHeight="1" thickBot="1">
      <c r="A10" s="45"/>
      <c r="B10" s="204" t="s">
        <v>648</v>
      </c>
      <c r="C10" s="204"/>
      <c r="D10" s="205"/>
      <c r="E10" s="97">
        <f>SUM(E6:E9)</f>
        <v>123750.88299800002</v>
      </c>
      <c r="F10" s="97">
        <f>SUM(F6:F9)</f>
        <v>527</v>
      </c>
      <c r="G10" s="97">
        <f>SUM(G6:G9)</f>
        <v>1955.2785154101339</v>
      </c>
    </row>
  </sheetData>
  <sheetProtection/>
  <mergeCells count="9">
    <mergeCell ref="H1:H2"/>
    <mergeCell ref="A6:D6"/>
    <mergeCell ref="A7:D7"/>
    <mergeCell ref="A8:D8"/>
    <mergeCell ref="A9:D9"/>
    <mergeCell ref="B10:D10"/>
    <mergeCell ref="C1:C2"/>
    <mergeCell ref="F1:F2"/>
    <mergeCell ref="G1:G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96"/>
  <sheetViews>
    <sheetView showGridLines="0" tabSelected="1" zoomScalePageLayoutView="0" workbookViewId="0" topLeftCell="A1">
      <selection activeCell="I4" sqref="I1:K16384"/>
    </sheetView>
  </sheetViews>
  <sheetFormatPr defaultColWidth="6.8515625" defaultRowHeight="12.75"/>
  <cols>
    <col min="1" max="1" width="8.7109375" style="35" customWidth="1"/>
    <col min="2" max="3" width="10.00390625" style="35" customWidth="1"/>
    <col min="4" max="6" width="14.7109375" style="35" customWidth="1"/>
    <col min="7" max="7" width="11.8515625" style="35" customWidth="1"/>
    <col min="8" max="8" width="6.8515625" style="0" customWidth="1"/>
    <col min="9" max="9" width="9.57421875" style="0" hidden="1" customWidth="1"/>
    <col min="10" max="10" width="8.28125" style="0" hidden="1" customWidth="1"/>
    <col min="11" max="11" width="10.421875" style="0" hidden="1" customWidth="1"/>
    <col min="12" max="13" width="6.8515625" style="0" customWidth="1"/>
    <col min="14" max="14" width="8.140625" style="0" bestFit="1" customWidth="1"/>
  </cols>
  <sheetData>
    <row r="1" spans="1:10" ht="42.75" customHeight="1" thickBot="1">
      <c r="A1" s="134" t="s">
        <v>661</v>
      </c>
      <c r="B1" s="135"/>
      <c r="C1" s="135"/>
      <c r="D1" s="135"/>
      <c r="E1" s="135"/>
      <c r="F1" s="135"/>
      <c r="G1" s="136"/>
      <c r="J1" s="4"/>
    </row>
    <row r="2" spans="1:11" s="11" customFormat="1" ht="24" customHeight="1" thickBot="1">
      <c r="A2" s="137" t="s">
        <v>671</v>
      </c>
      <c r="B2" s="8" t="s">
        <v>636</v>
      </c>
      <c r="C2" s="138" t="s">
        <v>637</v>
      </c>
      <c r="D2" s="9" t="s">
        <v>638</v>
      </c>
      <c r="E2" s="10" t="s">
        <v>639</v>
      </c>
      <c r="F2" s="140" t="s">
        <v>672</v>
      </c>
      <c r="G2" s="140" t="s">
        <v>670</v>
      </c>
      <c r="I2" s="157" t="s">
        <v>3</v>
      </c>
      <c r="J2" s="157" t="s">
        <v>4</v>
      </c>
      <c r="K2" s="157" t="s">
        <v>5</v>
      </c>
    </row>
    <row r="3" spans="1:11" s="11" customFormat="1" ht="28.5" customHeight="1" thickBot="1">
      <c r="A3" s="137"/>
      <c r="B3" s="12" t="s">
        <v>640</v>
      </c>
      <c r="C3" s="139"/>
      <c r="D3" s="13" t="s">
        <v>641</v>
      </c>
      <c r="E3" s="14" t="s">
        <v>642</v>
      </c>
      <c r="F3" s="141"/>
      <c r="G3" s="155"/>
      <c r="I3" s="158"/>
      <c r="J3" s="158"/>
      <c r="K3" s="158"/>
    </row>
    <row r="4" spans="1:16" ht="15.75">
      <c r="A4" s="47" t="s">
        <v>6</v>
      </c>
      <c r="B4" s="16">
        <v>96</v>
      </c>
      <c r="C4" s="17">
        <f aca="true" t="shared" si="0" ref="C4:C39">E4*8.3592</f>
        <v>1355.9965842505858</v>
      </c>
      <c r="D4" s="105">
        <f>B4*101605/62210*30/100</f>
        <v>47.03783957563093</v>
      </c>
      <c r="E4" s="102">
        <f>I4-D4</f>
        <v>162.21607142436906</v>
      </c>
      <c r="F4" s="123">
        <v>4.07</v>
      </c>
      <c r="G4" s="48">
        <f>D4+E4+F4</f>
        <v>213.32391099999998</v>
      </c>
      <c r="I4" s="7">
        <v>209.253911</v>
      </c>
      <c r="J4" s="7">
        <v>4.07</v>
      </c>
      <c r="K4" s="7">
        <v>213.323911</v>
      </c>
      <c r="L4" s="66"/>
      <c r="M4" s="67"/>
      <c r="N4" s="67"/>
      <c r="O4" s="67"/>
      <c r="P4" s="67"/>
    </row>
    <row r="5" spans="1:16" ht="15.75">
      <c r="A5" s="49" t="s">
        <v>9</v>
      </c>
      <c r="B5" s="17">
        <v>96</v>
      </c>
      <c r="C5" s="17">
        <f t="shared" si="0"/>
        <v>1428.996391154586</v>
      </c>
      <c r="D5" s="106">
        <f>B5*101605/62210*30/100</f>
        <v>47.03783957563093</v>
      </c>
      <c r="E5" s="103">
        <f aca="true" t="shared" si="1" ref="E5:E39">I5-D5</f>
        <v>170.94894142436908</v>
      </c>
      <c r="F5" s="99">
        <v>4.07</v>
      </c>
      <c r="G5" s="50">
        <f aca="true" t="shared" si="2" ref="G5:G39">D5+E5+F5</f>
        <v>222.056781</v>
      </c>
      <c r="I5" s="7">
        <v>217.986781</v>
      </c>
      <c r="J5" s="7">
        <v>4.07</v>
      </c>
      <c r="K5" s="7">
        <v>222.056781</v>
      </c>
      <c r="L5" s="66"/>
      <c r="M5" s="68"/>
      <c r="N5" s="68"/>
      <c r="O5" s="67"/>
      <c r="P5" s="67"/>
    </row>
    <row r="6" spans="1:11" ht="15.75">
      <c r="A6" s="47" t="s">
        <v>11</v>
      </c>
      <c r="B6" s="19">
        <v>116</v>
      </c>
      <c r="C6" s="17">
        <f t="shared" si="0"/>
        <v>478.99879073522476</v>
      </c>
      <c r="D6" s="106">
        <f>B6*101605/62210*30/100</f>
        <v>56.8373894872207</v>
      </c>
      <c r="E6" s="103">
        <f t="shared" si="1"/>
        <v>57.30198951277931</v>
      </c>
      <c r="F6" s="99">
        <v>4.07</v>
      </c>
      <c r="G6" s="50">
        <f t="shared" si="2"/>
        <v>118.20937900000001</v>
      </c>
      <c r="I6" s="7">
        <v>114.139379</v>
      </c>
      <c r="J6" s="7">
        <v>4.07</v>
      </c>
      <c r="K6" s="7">
        <v>118.209379</v>
      </c>
    </row>
    <row r="7" spans="1:11" ht="15.75">
      <c r="A7" s="47" t="s">
        <v>13</v>
      </c>
      <c r="B7" s="19">
        <v>116</v>
      </c>
      <c r="C7" s="17">
        <f t="shared" si="0"/>
        <v>612.9984552936247</v>
      </c>
      <c r="D7" s="106">
        <f aca="true" t="shared" si="3" ref="D7:D39">B7*101605/62210*30/100</f>
        <v>56.8373894872207</v>
      </c>
      <c r="E7" s="103">
        <f t="shared" si="1"/>
        <v>73.3321915127793</v>
      </c>
      <c r="F7" s="99">
        <v>4.07</v>
      </c>
      <c r="G7" s="50">
        <f t="shared" si="2"/>
        <v>134.239581</v>
      </c>
      <c r="I7" s="7">
        <v>130.169581</v>
      </c>
      <c r="J7" s="7">
        <v>4.07</v>
      </c>
      <c r="K7" s="7">
        <v>134.239581</v>
      </c>
    </row>
    <row r="8" spans="1:11" ht="15.75">
      <c r="A8" s="47" t="s">
        <v>15</v>
      </c>
      <c r="B8" s="19">
        <v>116</v>
      </c>
      <c r="C8" s="17">
        <f t="shared" si="0"/>
        <v>1210.9969572000248</v>
      </c>
      <c r="D8" s="106">
        <f t="shared" si="3"/>
        <v>56.8373894872207</v>
      </c>
      <c r="E8" s="103">
        <f t="shared" si="1"/>
        <v>144.8699585127793</v>
      </c>
      <c r="F8" s="99">
        <v>4.07</v>
      </c>
      <c r="G8" s="50">
        <f t="shared" si="2"/>
        <v>205.777348</v>
      </c>
      <c r="I8" s="7">
        <v>201.707348</v>
      </c>
      <c r="J8" s="7">
        <v>4.07</v>
      </c>
      <c r="K8" s="7">
        <v>205.777348</v>
      </c>
    </row>
    <row r="9" spans="1:11" ht="15.75">
      <c r="A9" s="47" t="s">
        <v>17</v>
      </c>
      <c r="B9" s="19">
        <v>116</v>
      </c>
      <c r="C9" s="17">
        <f t="shared" si="0"/>
        <v>235.99939629122468</v>
      </c>
      <c r="D9" s="106">
        <f t="shared" si="3"/>
        <v>56.8373894872207</v>
      </c>
      <c r="E9" s="103">
        <f t="shared" si="1"/>
        <v>28.232294512779298</v>
      </c>
      <c r="F9" s="99">
        <v>4.07</v>
      </c>
      <c r="G9" s="50">
        <f t="shared" si="2"/>
        <v>89.13968399999999</v>
      </c>
      <c r="I9" s="7">
        <v>85.069684</v>
      </c>
      <c r="J9" s="7">
        <v>4.07</v>
      </c>
      <c r="K9" s="7">
        <v>89.139684</v>
      </c>
    </row>
    <row r="10" spans="1:11" ht="15.75">
      <c r="A10" s="47" t="s">
        <v>19</v>
      </c>
      <c r="B10" s="19">
        <v>116</v>
      </c>
      <c r="C10" s="17">
        <f t="shared" si="0"/>
        <v>1168.9970595936247</v>
      </c>
      <c r="D10" s="106">
        <f t="shared" si="3"/>
        <v>56.8373894872207</v>
      </c>
      <c r="E10" s="103">
        <f t="shared" si="1"/>
        <v>139.8455665127793</v>
      </c>
      <c r="F10" s="99">
        <v>4.07</v>
      </c>
      <c r="G10" s="50">
        <f t="shared" si="2"/>
        <v>200.75295599999998</v>
      </c>
      <c r="I10" s="7">
        <v>196.682956</v>
      </c>
      <c r="J10" s="7">
        <v>4.07</v>
      </c>
      <c r="K10" s="7">
        <v>200.752956</v>
      </c>
    </row>
    <row r="11" spans="1:11" ht="15.75">
      <c r="A11" s="47" t="s">
        <v>21</v>
      </c>
      <c r="B11" s="19">
        <v>116</v>
      </c>
      <c r="C11" s="17">
        <f t="shared" si="0"/>
        <v>1604.9959540584248</v>
      </c>
      <c r="D11" s="106">
        <f t="shared" si="3"/>
        <v>56.8373894872207</v>
      </c>
      <c r="E11" s="103">
        <f t="shared" si="1"/>
        <v>192.0035355127793</v>
      </c>
      <c r="F11" s="99">
        <v>4.07</v>
      </c>
      <c r="G11" s="50">
        <f t="shared" si="2"/>
        <v>252.910925</v>
      </c>
      <c r="I11" s="7">
        <v>248.840925</v>
      </c>
      <c r="J11" s="7">
        <v>4.07</v>
      </c>
      <c r="K11" s="7">
        <v>252.910925</v>
      </c>
    </row>
    <row r="12" spans="1:11" ht="15.75">
      <c r="A12" s="47" t="s">
        <v>23</v>
      </c>
      <c r="B12" s="19">
        <v>116</v>
      </c>
      <c r="C12" s="17">
        <f t="shared" si="0"/>
        <v>1476.9962808432247</v>
      </c>
      <c r="D12" s="106">
        <f t="shared" si="3"/>
        <v>56.8373894872207</v>
      </c>
      <c r="E12" s="103">
        <f t="shared" si="1"/>
        <v>176.6911045127793</v>
      </c>
      <c r="F12" s="99">
        <v>4.07</v>
      </c>
      <c r="G12" s="50">
        <f t="shared" si="2"/>
        <v>237.598494</v>
      </c>
      <c r="I12" s="7">
        <v>233.528494</v>
      </c>
      <c r="J12" s="7">
        <v>4.07</v>
      </c>
      <c r="K12" s="7">
        <v>237.598494</v>
      </c>
    </row>
    <row r="13" spans="1:11" ht="15.75">
      <c r="A13" s="47" t="s">
        <v>25</v>
      </c>
      <c r="B13" s="19">
        <v>116</v>
      </c>
      <c r="C13" s="17">
        <f t="shared" si="0"/>
        <v>1596.9959656008245</v>
      </c>
      <c r="D13" s="106">
        <f t="shared" si="3"/>
        <v>56.8373894872207</v>
      </c>
      <c r="E13" s="103">
        <f t="shared" si="1"/>
        <v>191.0465075127793</v>
      </c>
      <c r="F13" s="99">
        <v>4.07</v>
      </c>
      <c r="G13" s="50">
        <f t="shared" si="2"/>
        <v>251.95389699999998</v>
      </c>
      <c r="I13" s="7">
        <v>247.883897</v>
      </c>
      <c r="J13" s="7">
        <v>4.07</v>
      </c>
      <c r="K13" s="7">
        <v>251.953897</v>
      </c>
    </row>
    <row r="14" spans="1:11" ht="15.75">
      <c r="A14" s="47" t="s">
        <v>27</v>
      </c>
      <c r="B14" s="19">
        <v>116</v>
      </c>
      <c r="C14" s="17">
        <f t="shared" si="0"/>
        <v>1534.9961386464247</v>
      </c>
      <c r="D14" s="106">
        <f t="shared" si="3"/>
        <v>56.8373894872207</v>
      </c>
      <c r="E14" s="103">
        <f t="shared" si="1"/>
        <v>183.6295505127793</v>
      </c>
      <c r="F14" s="99">
        <v>4.07</v>
      </c>
      <c r="G14" s="50">
        <f t="shared" si="2"/>
        <v>244.53694</v>
      </c>
      <c r="I14" s="7">
        <v>240.46694</v>
      </c>
      <c r="J14" s="7">
        <v>4.07</v>
      </c>
      <c r="K14" s="7">
        <v>244.53694000000004</v>
      </c>
    </row>
    <row r="15" spans="1:11" ht="15.75">
      <c r="A15" s="47" t="s">
        <v>29</v>
      </c>
      <c r="B15" s="19">
        <v>116</v>
      </c>
      <c r="C15" s="17">
        <f t="shared" si="0"/>
        <v>1312.9966930056246</v>
      </c>
      <c r="D15" s="106">
        <f t="shared" si="3"/>
        <v>56.8373894872207</v>
      </c>
      <c r="E15" s="103">
        <f t="shared" si="1"/>
        <v>157.0720515127793</v>
      </c>
      <c r="F15" s="99">
        <v>4.07</v>
      </c>
      <c r="G15" s="50">
        <f t="shared" si="2"/>
        <v>217.97944099999998</v>
      </c>
      <c r="I15" s="7">
        <v>213.909441</v>
      </c>
      <c r="J15" s="7">
        <v>4.07</v>
      </c>
      <c r="K15" s="7">
        <v>217.979441</v>
      </c>
    </row>
    <row r="16" spans="1:11" ht="15.75">
      <c r="A16" s="47" t="s">
        <v>31</v>
      </c>
      <c r="B16" s="19">
        <v>116</v>
      </c>
      <c r="C16" s="17">
        <f t="shared" si="0"/>
        <v>1644.9958461912247</v>
      </c>
      <c r="D16" s="106">
        <f t="shared" si="3"/>
        <v>56.8373894872207</v>
      </c>
      <c r="E16" s="103">
        <f t="shared" si="1"/>
        <v>196.7886695127793</v>
      </c>
      <c r="F16" s="99">
        <v>4.07</v>
      </c>
      <c r="G16" s="50">
        <f t="shared" si="2"/>
        <v>257.696059</v>
      </c>
      <c r="I16" s="7">
        <v>253.626059</v>
      </c>
      <c r="J16" s="7">
        <v>4.07</v>
      </c>
      <c r="K16" s="7">
        <v>257.696059</v>
      </c>
    </row>
    <row r="17" spans="1:11" ht="15.75">
      <c r="A17" s="47" t="s">
        <v>33</v>
      </c>
      <c r="B17" s="19">
        <v>116</v>
      </c>
      <c r="C17" s="17">
        <f t="shared" si="0"/>
        <v>413.99896392962484</v>
      </c>
      <c r="D17" s="106">
        <f t="shared" si="3"/>
        <v>56.8373894872207</v>
      </c>
      <c r="E17" s="103">
        <f t="shared" si="1"/>
        <v>49.52614651277931</v>
      </c>
      <c r="F17" s="99">
        <v>4.07</v>
      </c>
      <c r="G17" s="50">
        <f t="shared" si="2"/>
        <v>110.433536</v>
      </c>
      <c r="I17" s="7">
        <v>106.36353600000001</v>
      </c>
      <c r="J17" s="7">
        <v>4.07</v>
      </c>
      <c r="K17" s="7">
        <v>110.433536</v>
      </c>
    </row>
    <row r="18" spans="1:11" ht="15.75">
      <c r="A18" s="47" t="s">
        <v>35</v>
      </c>
      <c r="B18" s="19">
        <v>116</v>
      </c>
      <c r="C18" s="17">
        <f t="shared" si="0"/>
        <v>1145.9971136760246</v>
      </c>
      <c r="D18" s="106">
        <f t="shared" si="3"/>
        <v>56.8373894872207</v>
      </c>
      <c r="E18" s="103">
        <f t="shared" si="1"/>
        <v>137.0941135127793</v>
      </c>
      <c r="F18" s="99">
        <v>4.07</v>
      </c>
      <c r="G18" s="50">
        <f t="shared" si="2"/>
        <v>198.00150299999999</v>
      </c>
      <c r="I18" s="7">
        <v>193.931503</v>
      </c>
      <c r="J18" s="7">
        <v>4.07</v>
      </c>
      <c r="K18" s="7">
        <v>198.001503</v>
      </c>
    </row>
    <row r="19" spans="1:11" ht="15.75">
      <c r="A19" s="47" t="s">
        <v>37</v>
      </c>
      <c r="B19" s="19">
        <v>116</v>
      </c>
      <c r="C19" s="17">
        <f t="shared" si="0"/>
        <v>469.9988162592247</v>
      </c>
      <c r="D19" s="106">
        <f t="shared" si="3"/>
        <v>56.8373894872207</v>
      </c>
      <c r="E19" s="103">
        <f t="shared" si="1"/>
        <v>56.225334512779305</v>
      </c>
      <c r="F19" s="99">
        <v>4.07</v>
      </c>
      <c r="G19" s="50">
        <f t="shared" si="2"/>
        <v>117.132724</v>
      </c>
      <c r="I19" s="7">
        <v>113.062724</v>
      </c>
      <c r="J19" s="7">
        <v>4.07</v>
      </c>
      <c r="K19" s="7">
        <v>117.132724</v>
      </c>
    </row>
    <row r="20" spans="1:11" ht="15.75">
      <c r="A20" s="47" t="s">
        <v>39</v>
      </c>
      <c r="B20" s="19">
        <v>116</v>
      </c>
      <c r="C20" s="17">
        <f t="shared" si="0"/>
        <v>1015.9974349872248</v>
      </c>
      <c r="D20" s="106">
        <f t="shared" si="3"/>
        <v>56.8373894872207</v>
      </c>
      <c r="E20" s="103">
        <f t="shared" si="1"/>
        <v>121.54242451277932</v>
      </c>
      <c r="F20" s="99">
        <v>4.07</v>
      </c>
      <c r="G20" s="50">
        <f t="shared" si="2"/>
        <v>182.449814</v>
      </c>
      <c r="I20" s="7">
        <v>178.379814</v>
      </c>
      <c r="J20" s="7">
        <v>4.07</v>
      </c>
      <c r="K20" s="7">
        <v>182.449814</v>
      </c>
    </row>
    <row r="21" spans="1:11" ht="15.75">
      <c r="A21" s="47" t="s">
        <v>41</v>
      </c>
      <c r="B21" s="19">
        <v>116</v>
      </c>
      <c r="C21" s="17">
        <f t="shared" si="0"/>
        <v>1252.996846447225</v>
      </c>
      <c r="D21" s="106">
        <f t="shared" si="3"/>
        <v>56.8373894872207</v>
      </c>
      <c r="E21" s="103">
        <f t="shared" si="1"/>
        <v>149.89434951277934</v>
      </c>
      <c r="F21" s="99">
        <v>4.07</v>
      </c>
      <c r="G21" s="50">
        <f t="shared" si="2"/>
        <v>210.80173900000003</v>
      </c>
      <c r="I21" s="7">
        <v>206.73173900000003</v>
      </c>
      <c r="J21" s="7">
        <v>4.07</v>
      </c>
      <c r="K21" s="7">
        <v>210.80173900000003</v>
      </c>
    </row>
    <row r="22" spans="1:11" ht="15.75">
      <c r="A22" s="47" t="s">
        <v>43</v>
      </c>
      <c r="B22" s="19">
        <v>116</v>
      </c>
      <c r="C22" s="17">
        <f t="shared" si="0"/>
        <v>1384.9964971728248</v>
      </c>
      <c r="D22" s="106">
        <f t="shared" si="3"/>
        <v>56.8373894872207</v>
      </c>
      <c r="E22" s="103">
        <f t="shared" si="1"/>
        <v>165.6852925127793</v>
      </c>
      <c r="F22" s="99">
        <v>4.07</v>
      </c>
      <c r="G22" s="50">
        <f t="shared" si="2"/>
        <v>226.592682</v>
      </c>
      <c r="I22" s="7">
        <v>222.522682</v>
      </c>
      <c r="J22" s="7">
        <v>4.07</v>
      </c>
      <c r="K22" s="7">
        <v>226.592682</v>
      </c>
    </row>
    <row r="23" spans="1:11" ht="15.75">
      <c r="A23" s="47" t="s">
        <v>45</v>
      </c>
      <c r="B23" s="19">
        <v>116</v>
      </c>
      <c r="C23" s="17">
        <f t="shared" si="0"/>
        <v>1709.9956980744248</v>
      </c>
      <c r="D23" s="106">
        <f t="shared" si="3"/>
        <v>56.8373894872207</v>
      </c>
      <c r="E23" s="103">
        <f t="shared" si="1"/>
        <v>204.5645155127793</v>
      </c>
      <c r="F23" s="99">
        <v>4.07</v>
      </c>
      <c r="G23" s="50">
        <f t="shared" si="2"/>
        <v>265.471905</v>
      </c>
      <c r="I23" s="7">
        <v>261.401905</v>
      </c>
      <c r="J23" s="7">
        <v>4.07</v>
      </c>
      <c r="K23" s="7">
        <v>265.471905</v>
      </c>
    </row>
    <row r="24" spans="1:11" ht="15.75">
      <c r="A24" s="47" t="s">
        <v>47</v>
      </c>
      <c r="B24" s="19">
        <v>116</v>
      </c>
      <c r="C24" s="17">
        <f t="shared" si="0"/>
        <v>1657.9958148960247</v>
      </c>
      <c r="D24" s="106">
        <f t="shared" si="3"/>
        <v>56.8373894872207</v>
      </c>
      <c r="E24" s="103">
        <f t="shared" si="1"/>
        <v>198.3438385127793</v>
      </c>
      <c r="F24" s="99">
        <v>4.07</v>
      </c>
      <c r="G24" s="50">
        <f t="shared" si="2"/>
        <v>259.251228</v>
      </c>
      <c r="I24" s="7">
        <v>255.181228</v>
      </c>
      <c r="J24" s="7">
        <v>4.07</v>
      </c>
      <c r="K24" s="7">
        <v>259.25122799999997</v>
      </c>
    </row>
    <row r="25" spans="1:11" ht="15.75">
      <c r="A25" s="47" t="s">
        <v>49</v>
      </c>
      <c r="B25" s="19">
        <v>116</v>
      </c>
      <c r="C25" s="17">
        <f t="shared" si="0"/>
        <v>1343.996610662425</v>
      </c>
      <c r="D25" s="106">
        <f t="shared" si="3"/>
        <v>56.8373894872207</v>
      </c>
      <c r="E25" s="103">
        <f t="shared" si="1"/>
        <v>160.78053051277934</v>
      </c>
      <c r="F25" s="99">
        <v>4.07</v>
      </c>
      <c r="G25" s="50">
        <f t="shared" si="2"/>
        <v>221.68792000000002</v>
      </c>
      <c r="I25" s="7">
        <v>217.61792000000003</v>
      </c>
      <c r="J25" s="7">
        <v>4.07</v>
      </c>
      <c r="K25" s="7">
        <v>221.68792</v>
      </c>
    </row>
    <row r="26" spans="1:11" ht="15.75">
      <c r="A26" s="47" t="s">
        <v>51</v>
      </c>
      <c r="B26" s="19">
        <v>116</v>
      </c>
      <c r="C26" s="17">
        <f t="shared" si="0"/>
        <v>754.9980915912248</v>
      </c>
      <c r="D26" s="106">
        <f t="shared" si="3"/>
        <v>56.8373894872207</v>
      </c>
      <c r="E26" s="103">
        <f t="shared" si="1"/>
        <v>90.31941951277932</v>
      </c>
      <c r="F26" s="99">
        <v>4.07</v>
      </c>
      <c r="G26" s="50">
        <f t="shared" si="2"/>
        <v>151.226809</v>
      </c>
      <c r="I26" s="7">
        <v>147.156809</v>
      </c>
      <c r="J26" s="7">
        <v>4.07</v>
      </c>
      <c r="K26" s="7">
        <v>151.226809</v>
      </c>
    </row>
    <row r="27" spans="1:11" ht="15.75">
      <c r="A27" s="47" t="s">
        <v>53</v>
      </c>
      <c r="B27" s="19">
        <v>116</v>
      </c>
      <c r="C27" s="17">
        <f t="shared" si="0"/>
        <v>312.9992141424247</v>
      </c>
      <c r="D27" s="106">
        <f t="shared" si="3"/>
        <v>56.8373894872207</v>
      </c>
      <c r="E27" s="103">
        <f t="shared" si="1"/>
        <v>37.4436805127793</v>
      </c>
      <c r="F27" s="99">
        <v>4.07</v>
      </c>
      <c r="G27" s="50">
        <f t="shared" si="2"/>
        <v>98.35106999999999</v>
      </c>
      <c r="I27" s="7">
        <v>94.28107</v>
      </c>
      <c r="J27" s="7">
        <v>4.07</v>
      </c>
      <c r="K27" s="7">
        <v>98.35107</v>
      </c>
    </row>
    <row r="28" spans="1:11" ht="15.75">
      <c r="A28" s="47" t="s">
        <v>55</v>
      </c>
      <c r="B28" s="19">
        <v>116</v>
      </c>
      <c r="C28" s="17">
        <f t="shared" si="0"/>
        <v>761.9980856712249</v>
      </c>
      <c r="D28" s="106">
        <f t="shared" si="3"/>
        <v>56.8373894872207</v>
      </c>
      <c r="E28" s="103">
        <f t="shared" si="1"/>
        <v>91.15681951277932</v>
      </c>
      <c r="F28" s="99">
        <v>4.07</v>
      </c>
      <c r="G28" s="50">
        <f t="shared" si="2"/>
        <v>152.064209</v>
      </c>
      <c r="I28" s="7">
        <v>147.994209</v>
      </c>
      <c r="J28" s="7">
        <v>4.07</v>
      </c>
      <c r="K28" s="7">
        <v>152.064209</v>
      </c>
    </row>
    <row r="29" spans="1:11" ht="15.75">
      <c r="A29" s="47" t="s">
        <v>57</v>
      </c>
      <c r="B29" s="19">
        <v>116</v>
      </c>
      <c r="C29" s="17">
        <f t="shared" si="0"/>
        <v>338.99914319282476</v>
      </c>
      <c r="D29" s="106">
        <f t="shared" si="3"/>
        <v>56.8373894872207</v>
      </c>
      <c r="E29" s="103">
        <f t="shared" si="1"/>
        <v>40.5540175127793</v>
      </c>
      <c r="F29" s="99">
        <v>4.07</v>
      </c>
      <c r="G29" s="50">
        <f t="shared" si="2"/>
        <v>101.46140700000001</v>
      </c>
      <c r="I29" s="7">
        <v>97.391407</v>
      </c>
      <c r="J29" s="7">
        <v>4.07</v>
      </c>
      <c r="K29" s="7">
        <v>101.46140700000001</v>
      </c>
    </row>
    <row r="30" spans="1:11" ht="15.75">
      <c r="A30" s="47" t="s">
        <v>59</v>
      </c>
      <c r="B30" s="19">
        <v>116</v>
      </c>
      <c r="C30" s="17">
        <f t="shared" si="0"/>
        <v>276.99930787922466</v>
      </c>
      <c r="D30" s="106">
        <f t="shared" si="3"/>
        <v>56.8373894872207</v>
      </c>
      <c r="E30" s="103">
        <f t="shared" si="1"/>
        <v>33.137059512779295</v>
      </c>
      <c r="F30" s="99">
        <v>4.07</v>
      </c>
      <c r="G30" s="50">
        <f t="shared" si="2"/>
        <v>94.04444899999999</v>
      </c>
      <c r="I30" s="7">
        <v>89.97444899999999</v>
      </c>
      <c r="J30" s="7">
        <v>4.07</v>
      </c>
      <c r="K30" s="7">
        <v>94.044449</v>
      </c>
    </row>
    <row r="31" spans="1:11" ht="15.75">
      <c r="A31" s="47" t="s">
        <v>61</v>
      </c>
      <c r="B31" s="19">
        <v>116</v>
      </c>
      <c r="C31" s="17">
        <f t="shared" si="0"/>
        <v>1077.9972703008245</v>
      </c>
      <c r="D31" s="106">
        <f t="shared" si="3"/>
        <v>56.8373894872207</v>
      </c>
      <c r="E31" s="103">
        <f t="shared" si="1"/>
        <v>128.95938251277929</v>
      </c>
      <c r="F31" s="99">
        <v>4.07</v>
      </c>
      <c r="G31" s="50">
        <f t="shared" si="2"/>
        <v>189.86677199999997</v>
      </c>
      <c r="I31" s="7">
        <v>185.79677199999998</v>
      </c>
      <c r="J31" s="7">
        <v>4.07</v>
      </c>
      <c r="K31" s="7">
        <v>189.866772</v>
      </c>
    </row>
    <row r="32" spans="1:11" ht="15.75">
      <c r="A32" s="47" t="s">
        <v>63</v>
      </c>
      <c r="B32" s="19">
        <v>116</v>
      </c>
      <c r="C32" s="17">
        <f t="shared" si="0"/>
        <v>218.9994500760248</v>
      </c>
      <c r="D32" s="106">
        <f t="shared" si="3"/>
        <v>56.8373894872207</v>
      </c>
      <c r="E32" s="103">
        <f t="shared" si="1"/>
        <v>26.19861351277931</v>
      </c>
      <c r="F32" s="99">
        <v>4.07</v>
      </c>
      <c r="G32" s="50">
        <f t="shared" si="2"/>
        <v>87.10600300000002</v>
      </c>
      <c r="I32" s="7">
        <v>83.03600300000001</v>
      </c>
      <c r="J32" s="7">
        <v>4.07</v>
      </c>
      <c r="K32" s="7">
        <v>87.106003</v>
      </c>
    </row>
    <row r="33" spans="1:11" ht="15.75">
      <c r="A33" s="47" t="s">
        <v>65</v>
      </c>
      <c r="B33" s="19">
        <v>116</v>
      </c>
      <c r="C33" s="17">
        <f t="shared" si="0"/>
        <v>1316.9966788752247</v>
      </c>
      <c r="D33" s="106">
        <f t="shared" si="3"/>
        <v>56.8373894872207</v>
      </c>
      <c r="E33" s="103">
        <f t="shared" si="1"/>
        <v>157.55056451277932</v>
      </c>
      <c r="F33" s="99">
        <v>4.07</v>
      </c>
      <c r="G33" s="50">
        <f t="shared" si="2"/>
        <v>218.457954</v>
      </c>
      <c r="I33" s="7">
        <v>214.387954</v>
      </c>
      <c r="J33" s="7">
        <v>4.07</v>
      </c>
      <c r="K33" s="7">
        <v>218.457954</v>
      </c>
    </row>
    <row r="34" spans="1:11" ht="15.75">
      <c r="A34" s="47" t="s">
        <v>67</v>
      </c>
      <c r="B34" s="19">
        <v>116</v>
      </c>
      <c r="C34" s="17">
        <f t="shared" si="0"/>
        <v>1247.9968578408248</v>
      </c>
      <c r="D34" s="106">
        <f t="shared" si="3"/>
        <v>56.8373894872207</v>
      </c>
      <c r="E34" s="103">
        <f t="shared" si="1"/>
        <v>149.29620751277932</v>
      </c>
      <c r="F34" s="99">
        <v>4.07</v>
      </c>
      <c r="G34" s="50">
        <f t="shared" si="2"/>
        <v>210.203597</v>
      </c>
      <c r="I34" s="7">
        <v>206.133597</v>
      </c>
      <c r="J34" s="7">
        <v>4.07</v>
      </c>
      <c r="K34" s="7">
        <v>210.203597</v>
      </c>
    </row>
    <row r="35" spans="1:11" ht="15.75">
      <c r="A35" s="47" t="s">
        <v>69</v>
      </c>
      <c r="B35" s="19">
        <v>116</v>
      </c>
      <c r="C35" s="17">
        <f t="shared" si="0"/>
        <v>914.9976852000248</v>
      </c>
      <c r="D35" s="106">
        <f t="shared" si="3"/>
        <v>56.8373894872207</v>
      </c>
      <c r="E35" s="103">
        <f t="shared" si="1"/>
        <v>109.45995851277931</v>
      </c>
      <c r="F35" s="99">
        <v>4.07</v>
      </c>
      <c r="G35" s="50">
        <f t="shared" si="2"/>
        <v>170.367348</v>
      </c>
      <c r="I35" s="7">
        <v>166.297348</v>
      </c>
      <c r="J35" s="7">
        <v>4.07</v>
      </c>
      <c r="K35" s="7">
        <v>170.367348</v>
      </c>
    </row>
    <row r="36" spans="1:11" ht="15.75">
      <c r="A36" s="47" t="s">
        <v>71</v>
      </c>
      <c r="B36" s="19">
        <v>116</v>
      </c>
      <c r="C36" s="17">
        <f t="shared" si="0"/>
        <v>1455.996332040025</v>
      </c>
      <c r="D36" s="106">
        <f t="shared" si="3"/>
        <v>56.8373894872207</v>
      </c>
      <c r="E36" s="103">
        <f t="shared" si="1"/>
        <v>174.17890851277934</v>
      </c>
      <c r="F36" s="99">
        <v>4.07</v>
      </c>
      <c r="G36" s="50">
        <f t="shared" si="2"/>
        <v>235.08629800000003</v>
      </c>
      <c r="I36" s="7">
        <v>231.01629800000003</v>
      </c>
      <c r="J36" s="7">
        <v>4.07</v>
      </c>
      <c r="K36" s="7">
        <v>235.086298</v>
      </c>
    </row>
    <row r="37" spans="1:11" ht="15.75">
      <c r="A37" s="47" t="s">
        <v>73</v>
      </c>
      <c r="B37" s="19">
        <v>116</v>
      </c>
      <c r="C37" s="17">
        <f t="shared" si="0"/>
        <v>450.9988645704247</v>
      </c>
      <c r="D37" s="106">
        <f t="shared" si="3"/>
        <v>56.8373894872207</v>
      </c>
      <c r="E37" s="103">
        <f t="shared" si="1"/>
        <v>53.9523955127793</v>
      </c>
      <c r="F37" s="99">
        <v>4.07</v>
      </c>
      <c r="G37" s="50">
        <f t="shared" si="2"/>
        <v>114.85978499999999</v>
      </c>
      <c r="I37" s="7">
        <v>110.789785</v>
      </c>
      <c r="J37" s="7">
        <v>4.07</v>
      </c>
      <c r="K37" s="7">
        <v>114.85978500000002</v>
      </c>
    </row>
    <row r="38" spans="1:11" ht="15.75">
      <c r="A38" s="47" t="s">
        <v>75</v>
      </c>
      <c r="B38" s="19">
        <v>116</v>
      </c>
      <c r="C38" s="17">
        <f t="shared" si="0"/>
        <v>956.9975911656247</v>
      </c>
      <c r="D38" s="106">
        <f t="shared" si="3"/>
        <v>56.8373894872207</v>
      </c>
      <c r="E38" s="103">
        <f t="shared" si="1"/>
        <v>114.48435151277931</v>
      </c>
      <c r="F38" s="99">
        <v>4.07</v>
      </c>
      <c r="G38" s="50">
        <f t="shared" si="2"/>
        <v>175.391741</v>
      </c>
      <c r="I38" s="7">
        <v>171.321741</v>
      </c>
      <c r="J38" s="7">
        <v>4.07</v>
      </c>
      <c r="K38" s="7">
        <v>175.391741</v>
      </c>
    </row>
    <row r="39" spans="1:11" ht="16.5" thickBot="1">
      <c r="A39" s="51" t="s">
        <v>77</v>
      </c>
      <c r="B39" s="46">
        <v>116</v>
      </c>
      <c r="C39" s="52">
        <f t="shared" si="0"/>
        <v>1554.9960763536249</v>
      </c>
      <c r="D39" s="107">
        <f t="shared" si="3"/>
        <v>56.8373894872207</v>
      </c>
      <c r="E39" s="104">
        <f t="shared" si="1"/>
        <v>186.02211651277932</v>
      </c>
      <c r="F39" s="100">
        <v>4.07</v>
      </c>
      <c r="G39" s="53">
        <f t="shared" si="2"/>
        <v>246.929506</v>
      </c>
      <c r="I39" s="7">
        <v>242.859506</v>
      </c>
      <c r="J39" s="7">
        <v>4.07</v>
      </c>
      <c r="K39" s="7">
        <v>246.929506</v>
      </c>
    </row>
    <row r="40" spans="1:11" ht="16.5" thickBot="1">
      <c r="A40" s="149" t="s">
        <v>662</v>
      </c>
      <c r="B40" s="149"/>
      <c r="C40" s="54">
        <f>SUM(C4:C39)</f>
        <v>37702.90495786921</v>
      </c>
      <c r="D40" s="115">
        <f>SUM(D4:D39)</f>
        <v>2026.5469217167647</v>
      </c>
      <c r="E40" s="115">
        <f>SUM(E4:E39)</f>
        <v>4510.348473283236</v>
      </c>
      <c r="F40" s="115">
        <f>SUM(F4:F39)</f>
        <v>146.51999999999987</v>
      </c>
      <c r="G40" s="32">
        <f>SUM(G4:G39)</f>
        <v>6683.415395</v>
      </c>
      <c r="I40" s="20">
        <f>SUM(I4:I39)</f>
        <v>6536.895394999999</v>
      </c>
      <c r="J40" s="20">
        <f>SUM(J4:J39)</f>
        <v>146.51999999999987</v>
      </c>
      <c r="K40" s="20">
        <f>SUM(K4:K39)</f>
        <v>6683.415395</v>
      </c>
    </row>
    <row r="41" spans="1:11" ht="16.5" thickBot="1">
      <c r="A41" s="21"/>
      <c r="B41" s="22"/>
      <c r="C41" s="23"/>
      <c r="D41" s="116"/>
      <c r="E41" s="116"/>
      <c r="F41" s="116"/>
      <c r="G41" s="24"/>
      <c r="I41" s="25"/>
      <c r="J41" s="25"/>
      <c r="K41" s="25"/>
    </row>
    <row r="42" spans="4:7" ht="15.75" customHeight="1">
      <c r="D42" s="126" t="s">
        <v>643</v>
      </c>
      <c r="E42" s="128" t="s">
        <v>664</v>
      </c>
      <c r="F42" s="126" t="s">
        <v>644</v>
      </c>
      <c r="G42" s="60"/>
    </row>
    <row r="43" spans="4:7" ht="15.75" customHeight="1" thickBot="1">
      <c r="D43" s="127"/>
      <c r="E43" s="129"/>
      <c r="F43" s="127"/>
      <c r="G43" s="60"/>
    </row>
    <row r="44" spans="1:6" ht="15.75">
      <c r="A44" s="130" t="s">
        <v>665</v>
      </c>
      <c r="B44" s="131"/>
      <c r="C44" s="150"/>
      <c r="D44" s="69">
        <f>SUM(G4:G5)</f>
        <v>435.38069199999995</v>
      </c>
      <c r="E44" s="70">
        <v>2</v>
      </c>
      <c r="F44" s="69">
        <f>D44/E44</f>
        <v>217.69034599999998</v>
      </c>
    </row>
    <row r="45" spans="1:6" ht="15.75">
      <c r="A45" s="132" t="s">
        <v>666</v>
      </c>
      <c r="B45" s="133"/>
      <c r="C45" s="151"/>
      <c r="D45" s="61">
        <f>G89-D95-D93</f>
        <v>12240.629734999999</v>
      </c>
      <c r="E45" s="62">
        <v>66</v>
      </c>
      <c r="F45" s="61">
        <f>D45/E45</f>
        <v>185.46408689393937</v>
      </c>
    </row>
    <row r="46" spans="1:6" ht="16.5" thickBot="1">
      <c r="A46" s="142" t="s">
        <v>667</v>
      </c>
      <c r="B46" s="143"/>
      <c r="C46" s="152"/>
      <c r="D46" s="71">
        <f>SUM(G84:G87)</f>
        <v>1866.4589970000002</v>
      </c>
      <c r="E46" s="72">
        <v>4</v>
      </c>
      <c r="F46" s="71">
        <f>D46/E46</f>
        <v>466.61474925000005</v>
      </c>
    </row>
    <row r="47" spans="2:7" ht="16.5" thickBot="1">
      <c r="B47" s="153"/>
      <c r="C47" s="154"/>
      <c r="D47" s="73">
        <f>SUM(D44:D46)</f>
        <v>14542.469423999999</v>
      </c>
      <c r="E47" s="73">
        <f>SUM(E44:E46)</f>
        <v>72</v>
      </c>
      <c r="F47" s="73">
        <f>D47/E47</f>
        <v>201.97874199999998</v>
      </c>
      <c r="G47"/>
    </row>
    <row r="48" spans="1:11" ht="15.75" customHeight="1" thickBot="1">
      <c r="A48" s="26"/>
      <c r="B48" s="27"/>
      <c r="C48" s="28"/>
      <c r="D48" s="124"/>
      <c r="E48" s="124"/>
      <c r="F48" s="124"/>
      <c r="G48" s="29"/>
      <c r="I48" s="25"/>
      <c r="J48" s="25"/>
      <c r="K48" s="25"/>
    </row>
    <row r="49" spans="1:10" ht="42.75" customHeight="1" thickBot="1">
      <c r="A49" s="134" t="s">
        <v>661</v>
      </c>
      <c r="B49" s="135"/>
      <c r="C49" s="135"/>
      <c r="D49" s="135"/>
      <c r="E49" s="135"/>
      <c r="F49" s="135"/>
      <c r="G49" s="136"/>
      <c r="J49" s="4"/>
    </row>
    <row r="50" spans="1:11" s="11" customFormat="1" ht="24" customHeight="1" thickBot="1">
      <c r="A50" s="137" t="s">
        <v>671</v>
      </c>
      <c r="B50" s="8" t="s">
        <v>636</v>
      </c>
      <c r="C50" s="138" t="s">
        <v>637</v>
      </c>
      <c r="D50" s="9" t="s">
        <v>638</v>
      </c>
      <c r="E50" s="10" t="s">
        <v>639</v>
      </c>
      <c r="F50" s="140" t="s">
        <v>672</v>
      </c>
      <c r="G50" s="140" t="s">
        <v>670</v>
      </c>
      <c r="I50" s="157" t="s">
        <v>3</v>
      </c>
      <c r="J50" s="157" t="s">
        <v>4</v>
      </c>
      <c r="K50" s="157" t="s">
        <v>5</v>
      </c>
    </row>
    <row r="51" spans="1:11" s="11" customFormat="1" ht="28.5" customHeight="1" thickBot="1">
      <c r="A51" s="137"/>
      <c r="B51" s="12" t="s">
        <v>640</v>
      </c>
      <c r="C51" s="139"/>
      <c r="D51" s="13" t="s">
        <v>641</v>
      </c>
      <c r="E51" s="14" t="s">
        <v>642</v>
      </c>
      <c r="F51" s="141"/>
      <c r="G51" s="155"/>
      <c r="I51" s="158"/>
      <c r="J51" s="158"/>
      <c r="K51" s="158"/>
    </row>
    <row r="52" spans="1:11" ht="15.75">
      <c r="A52" s="47" t="s">
        <v>79</v>
      </c>
      <c r="B52" s="19">
        <v>116</v>
      </c>
      <c r="C52" s="17">
        <f aca="true" t="shared" si="4" ref="C52:C87">E52*8.3592</f>
        <v>181.9995410760247</v>
      </c>
      <c r="D52" s="105">
        <f>B52*101605/62210*30/100</f>
        <v>56.8373894872207</v>
      </c>
      <c r="E52" s="102">
        <f>I52-D52</f>
        <v>21.7723635127793</v>
      </c>
      <c r="F52" s="123">
        <v>4.07</v>
      </c>
      <c r="G52" s="48">
        <f>D52+E52+F52</f>
        <v>82.679753</v>
      </c>
      <c r="I52" s="7">
        <v>78.609753</v>
      </c>
      <c r="J52" s="7">
        <v>4.07</v>
      </c>
      <c r="K52" s="7">
        <v>82.67975299999999</v>
      </c>
    </row>
    <row r="53" spans="1:11" ht="15.75">
      <c r="A53" s="47" t="s">
        <v>81</v>
      </c>
      <c r="B53" s="19">
        <v>116</v>
      </c>
      <c r="C53" s="17">
        <f t="shared" si="4"/>
        <v>1073.9972927904248</v>
      </c>
      <c r="D53" s="106">
        <f>B53*101605/62210*30/100</f>
        <v>56.8373894872207</v>
      </c>
      <c r="E53" s="103">
        <f aca="true" t="shared" si="5" ref="E53:E87">I53-D53</f>
        <v>128.48087051277932</v>
      </c>
      <c r="F53" s="99">
        <v>4.07</v>
      </c>
      <c r="G53" s="50">
        <f aca="true" t="shared" si="6" ref="G53:G87">D53+E53+F53</f>
        <v>189.38826</v>
      </c>
      <c r="I53" s="7">
        <v>185.31826</v>
      </c>
      <c r="J53" s="7">
        <v>4.07</v>
      </c>
      <c r="K53" s="7">
        <v>189.38826</v>
      </c>
    </row>
    <row r="54" spans="1:11" ht="15.75">
      <c r="A54" s="47" t="s">
        <v>83</v>
      </c>
      <c r="B54" s="19">
        <v>116</v>
      </c>
      <c r="C54" s="17">
        <f t="shared" si="4"/>
        <v>1592.9959880904246</v>
      </c>
      <c r="D54" s="106">
        <f>B54*101605/62210*30/100</f>
        <v>56.8373894872207</v>
      </c>
      <c r="E54" s="103">
        <f t="shared" si="5"/>
        <v>190.5679955127793</v>
      </c>
      <c r="F54" s="99">
        <v>4.07</v>
      </c>
      <c r="G54" s="50">
        <f t="shared" si="6"/>
        <v>251.475385</v>
      </c>
      <c r="I54" s="7">
        <v>247.405385</v>
      </c>
      <c r="J54" s="7">
        <v>4.07</v>
      </c>
      <c r="K54" s="7">
        <v>251.475385</v>
      </c>
    </row>
    <row r="55" spans="1:11" ht="15.75">
      <c r="A55" s="47" t="s">
        <v>85</v>
      </c>
      <c r="B55" s="19">
        <v>116</v>
      </c>
      <c r="C55" s="17">
        <f t="shared" si="4"/>
        <v>1345.9966077768247</v>
      </c>
      <c r="D55" s="106">
        <f aca="true" t="shared" si="7" ref="D55:D87">B55*101605/62210*30/100</f>
        <v>56.8373894872207</v>
      </c>
      <c r="E55" s="103">
        <f t="shared" si="5"/>
        <v>161.01978751277932</v>
      </c>
      <c r="F55" s="99">
        <v>4.07</v>
      </c>
      <c r="G55" s="50">
        <f t="shared" si="6"/>
        <v>221.927177</v>
      </c>
      <c r="I55" s="7">
        <v>217.857177</v>
      </c>
      <c r="J55" s="7">
        <v>4.07</v>
      </c>
      <c r="K55" s="7">
        <v>221.92717700000003</v>
      </c>
    </row>
    <row r="56" spans="1:11" ht="15.75">
      <c r="A56" s="47" t="s">
        <v>87</v>
      </c>
      <c r="B56" s="19">
        <v>116</v>
      </c>
      <c r="C56" s="17">
        <f t="shared" si="4"/>
        <v>428.9989130304247</v>
      </c>
      <c r="D56" s="106">
        <f t="shared" si="7"/>
        <v>56.8373894872207</v>
      </c>
      <c r="E56" s="103">
        <f t="shared" si="5"/>
        <v>51.320570512779305</v>
      </c>
      <c r="F56" s="99">
        <v>4.07</v>
      </c>
      <c r="G56" s="50">
        <f t="shared" si="6"/>
        <v>112.22796</v>
      </c>
      <c r="I56" s="7">
        <v>108.15796</v>
      </c>
      <c r="J56" s="7">
        <v>4.07</v>
      </c>
      <c r="K56" s="7">
        <v>112.22796000000001</v>
      </c>
    </row>
    <row r="57" spans="1:11" ht="15.75">
      <c r="A57" s="47" t="s">
        <v>89</v>
      </c>
      <c r="B57" s="19">
        <v>116</v>
      </c>
      <c r="C57" s="17">
        <f t="shared" si="4"/>
        <v>517.9986968496247</v>
      </c>
      <c r="D57" s="106">
        <f t="shared" si="7"/>
        <v>56.8373894872207</v>
      </c>
      <c r="E57" s="103">
        <f t="shared" si="5"/>
        <v>61.9674965127793</v>
      </c>
      <c r="F57" s="99">
        <v>4.07</v>
      </c>
      <c r="G57" s="50">
        <f t="shared" si="6"/>
        <v>122.874886</v>
      </c>
      <c r="I57" s="7">
        <v>118.804886</v>
      </c>
      <c r="J57" s="7">
        <v>4.07</v>
      </c>
      <c r="K57" s="7">
        <v>122.874886</v>
      </c>
    </row>
    <row r="58" spans="1:11" ht="15.75">
      <c r="A58" s="47" t="s">
        <v>91</v>
      </c>
      <c r="B58" s="19">
        <v>116</v>
      </c>
      <c r="C58" s="17">
        <f t="shared" si="4"/>
        <v>1494.9962214360248</v>
      </c>
      <c r="D58" s="106">
        <f t="shared" si="7"/>
        <v>56.8373894872207</v>
      </c>
      <c r="E58" s="103">
        <f t="shared" si="5"/>
        <v>178.8444135127793</v>
      </c>
      <c r="F58" s="99">
        <v>4.07</v>
      </c>
      <c r="G58" s="50">
        <f t="shared" si="6"/>
        <v>239.751803</v>
      </c>
      <c r="I58" s="7">
        <v>235.681803</v>
      </c>
      <c r="J58" s="7">
        <v>4.07</v>
      </c>
      <c r="K58" s="7">
        <v>239.751803</v>
      </c>
    </row>
    <row r="59" spans="1:11" ht="15.75">
      <c r="A59" s="47" t="s">
        <v>93</v>
      </c>
      <c r="B59" s="19">
        <v>116</v>
      </c>
      <c r="C59" s="17">
        <f t="shared" si="4"/>
        <v>945.9976195752248</v>
      </c>
      <c r="D59" s="106">
        <f t="shared" si="7"/>
        <v>56.8373894872207</v>
      </c>
      <c r="E59" s="103">
        <f t="shared" si="5"/>
        <v>113.16843951277932</v>
      </c>
      <c r="F59" s="99">
        <v>4.07</v>
      </c>
      <c r="G59" s="50">
        <f t="shared" si="6"/>
        <v>174.075829</v>
      </c>
      <c r="I59" s="7">
        <v>170.005829</v>
      </c>
      <c r="J59" s="7">
        <v>4.07</v>
      </c>
      <c r="K59" s="7">
        <v>174.07582900000003</v>
      </c>
    </row>
    <row r="60" spans="1:11" ht="15.75">
      <c r="A60" s="47" t="s">
        <v>95</v>
      </c>
      <c r="B60" s="19">
        <v>116</v>
      </c>
      <c r="C60" s="17">
        <f t="shared" si="4"/>
        <v>1758.9955646832245</v>
      </c>
      <c r="D60" s="106">
        <f t="shared" si="7"/>
        <v>56.8373894872207</v>
      </c>
      <c r="E60" s="103">
        <f t="shared" si="5"/>
        <v>210.4263045127793</v>
      </c>
      <c r="F60" s="99">
        <v>4.07</v>
      </c>
      <c r="G60" s="50">
        <f t="shared" si="6"/>
        <v>271.333694</v>
      </c>
      <c r="I60" s="7">
        <v>267.263694</v>
      </c>
      <c r="J60" s="7">
        <v>4.07</v>
      </c>
      <c r="K60" s="7">
        <v>271.333694</v>
      </c>
    </row>
    <row r="61" spans="1:11" ht="15.75">
      <c r="A61" s="47" t="s">
        <v>97</v>
      </c>
      <c r="B61" s="19">
        <v>116</v>
      </c>
      <c r="C61" s="17">
        <f t="shared" si="4"/>
        <v>889.9977672456249</v>
      </c>
      <c r="D61" s="106">
        <f t="shared" si="7"/>
        <v>56.8373894872207</v>
      </c>
      <c r="E61" s="103">
        <f t="shared" si="5"/>
        <v>106.46925151277932</v>
      </c>
      <c r="F61" s="99">
        <v>4.07</v>
      </c>
      <c r="G61" s="50">
        <f t="shared" si="6"/>
        <v>167.376641</v>
      </c>
      <c r="I61" s="7">
        <v>163.306641</v>
      </c>
      <c r="J61" s="7">
        <v>4.07</v>
      </c>
      <c r="K61" s="7">
        <v>167.37664100000003</v>
      </c>
    </row>
    <row r="62" spans="1:11" ht="15.75">
      <c r="A62" s="47" t="s">
        <v>99</v>
      </c>
      <c r="B62" s="19">
        <v>116</v>
      </c>
      <c r="C62" s="17">
        <f t="shared" si="4"/>
        <v>1330.9966419576247</v>
      </c>
      <c r="D62" s="106">
        <f t="shared" si="7"/>
        <v>56.8373894872207</v>
      </c>
      <c r="E62" s="103">
        <f t="shared" si="5"/>
        <v>159.2253615127793</v>
      </c>
      <c r="F62" s="99">
        <v>4.07</v>
      </c>
      <c r="G62" s="50">
        <f t="shared" si="6"/>
        <v>220.13275099999998</v>
      </c>
      <c r="I62" s="7">
        <v>216.062751</v>
      </c>
      <c r="J62" s="7">
        <v>4.07</v>
      </c>
      <c r="K62" s="7">
        <v>220.13275099999998</v>
      </c>
    </row>
    <row r="63" spans="1:11" ht="15.75">
      <c r="A63" s="47" t="s">
        <v>101</v>
      </c>
      <c r="B63" s="19">
        <v>116</v>
      </c>
      <c r="C63" s="17">
        <f t="shared" si="4"/>
        <v>1849.9953372576247</v>
      </c>
      <c r="D63" s="106">
        <f t="shared" si="7"/>
        <v>56.8373894872207</v>
      </c>
      <c r="E63" s="103">
        <f t="shared" si="5"/>
        <v>221.31248651277932</v>
      </c>
      <c r="F63" s="99">
        <v>4.07</v>
      </c>
      <c r="G63" s="50">
        <f t="shared" si="6"/>
        <v>282.219876</v>
      </c>
      <c r="I63" s="7">
        <v>278.149876</v>
      </c>
      <c r="J63" s="7">
        <v>4.07</v>
      </c>
      <c r="K63" s="7">
        <v>282.219876</v>
      </c>
    </row>
    <row r="64" spans="1:11" ht="15.75">
      <c r="A64" s="47" t="s">
        <v>103</v>
      </c>
      <c r="B64" s="19">
        <v>116</v>
      </c>
      <c r="C64" s="17">
        <f t="shared" si="4"/>
        <v>1078.9972730376248</v>
      </c>
      <c r="D64" s="106">
        <f t="shared" si="7"/>
        <v>56.8373894872207</v>
      </c>
      <c r="E64" s="103">
        <f t="shared" si="5"/>
        <v>129.07901151277932</v>
      </c>
      <c r="F64" s="99">
        <v>4.07</v>
      </c>
      <c r="G64" s="50">
        <f t="shared" si="6"/>
        <v>189.986401</v>
      </c>
      <c r="I64" s="7">
        <v>185.916401</v>
      </c>
      <c r="J64" s="7">
        <v>4.07</v>
      </c>
      <c r="K64" s="7">
        <v>189.986401</v>
      </c>
    </row>
    <row r="65" spans="1:11" ht="15.75">
      <c r="A65" s="47" t="s">
        <v>105</v>
      </c>
      <c r="B65" s="19">
        <v>116</v>
      </c>
      <c r="C65" s="17">
        <f t="shared" si="4"/>
        <v>858.9978328704248</v>
      </c>
      <c r="D65" s="106">
        <f t="shared" si="7"/>
        <v>56.8373894872207</v>
      </c>
      <c r="E65" s="103">
        <f t="shared" si="5"/>
        <v>102.76077051277932</v>
      </c>
      <c r="F65" s="99">
        <v>4.07</v>
      </c>
      <c r="G65" s="50">
        <f t="shared" si="6"/>
        <v>163.66816</v>
      </c>
      <c r="I65" s="7">
        <v>159.59816</v>
      </c>
      <c r="J65" s="7">
        <v>4.07</v>
      </c>
      <c r="K65" s="7">
        <v>163.66816</v>
      </c>
    </row>
    <row r="66" spans="1:11" ht="15.75">
      <c r="A66" s="47" t="s">
        <v>107</v>
      </c>
      <c r="B66" s="19">
        <v>116</v>
      </c>
      <c r="C66" s="17">
        <f t="shared" si="4"/>
        <v>1388.9964914016248</v>
      </c>
      <c r="D66" s="106">
        <f t="shared" si="7"/>
        <v>56.8373894872207</v>
      </c>
      <c r="E66" s="103">
        <f t="shared" si="5"/>
        <v>166.1638065127793</v>
      </c>
      <c r="F66" s="99">
        <v>4.07</v>
      </c>
      <c r="G66" s="50">
        <f t="shared" si="6"/>
        <v>227.071196</v>
      </c>
      <c r="I66" s="7">
        <v>223.001196</v>
      </c>
      <c r="J66" s="7">
        <v>4.07</v>
      </c>
      <c r="K66" s="7">
        <v>227.071196</v>
      </c>
    </row>
    <row r="67" spans="1:11" ht="15.75">
      <c r="A67" s="47" t="s">
        <v>109</v>
      </c>
      <c r="B67" s="19">
        <v>116</v>
      </c>
      <c r="C67" s="17">
        <f t="shared" si="4"/>
        <v>1902.9952064544248</v>
      </c>
      <c r="D67" s="106">
        <f t="shared" si="7"/>
        <v>56.8373894872207</v>
      </c>
      <c r="E67" s="103">
        <f t="shared" si="5"/>
        <v>227.65279051277932</v>
      </c>
      <c r="F67" s="99">
        <v>4.07</v>
      </c>
      <c r="G67" s="50">
        <f t="shared" si="6"/>
        <v>288.56018</v>
      </c>
      <c r="I67" s="7">
        <v>284.49018</v>
      </c>
      <c r="J67" s="7">
        <v>4.07</v>
      </c>
      <c r="K67" s="7">
        <v>288.56018</v>
      </c>
    </row>
    <row r="68" spans="1:11" ht="15.75">
      <c r="A68" s="47" t="s">
        <v>111</v>
      </c>
      <c r="B68" s="19">
        <v>116</v>
      </c>
      <c r="C68" s="17">
        <f t="shared" si="4"/>
        <v>1587.9959994840249</v>
      </c>
      <c r="D68" s="106">
        <f t="shared" si="7"/>
        <v>56.8373894872207</v>
      </c>
      <c r="E68" s="103">
        <f t="shared" si="5"/>
        <v>189.96985351277934</v>
      </c>
      <c r="F68" s="99">
        <v>4.07</v>
      </c>
      <c r="G68" s="50">
        <f t="shared" si="6"/>
        <v>250.87724300000002</v>
      </c>
      <c r="I68" s="7">
        <v>246.80724300000003</v>
      </c>
      <c r="J68" s="7">
        <v>4.07</v>
      </c>
      <c r="K68" s="7">
        <v>250.877243</v>
      </c>
    </row>
    <row r="69" spans="1:11" ht="15.75">
      <c r="A69" s="47" t="s">
        <v>113</v>
      </c>
      <c r="B69" s="19">
        <v>116</v>
      </c>
      <c r="C69" s="17">
        <f t="shared" si="4"/>
        <v>399.99898412882476</v>
      </c>
      <c r="D69" s="106">
        <f t="shared" si="7"/>
        <v>56.8373894872207</v>
      </c>
      <c r="E69" s="103">
        <f t="shared" si="5"/>
        <v>47.851347512779306</v>
      </c>
      <c r="F69" s="99">
        <v>4.07</v>
      </c>
      <c r="G69" s="50">
        <f t="shared" si="6"/>
        <v>108.758737</v>
      </c>
      <c r="I69" s="7">
        <v>104.688737</v>
      </c>
      <c r="J69" s="7">
        <v>4.07</v>
      </c>
      <c r="K69" s="7">
        <v>108.758737</v>
      </c>
    </row>
    <row r="70" spans="1:11" ht="15.75">
      <c r="A70" s="47" t="s">
        <v>115</v>
      </c>
      <c r="B70" s="19">
        <v>116</v>
      </c>
      <c r="C70" s="17">
        <f t="shared" si="4"/>
        <v>356.9991005040246</v>
      </c>
      <c r="D70" s="106">
        <f t="shared" si="7"/>
        <v>56.8373894872207</v>
      </c>
      <c r="E70" s="103">
        <f t="shared" si="5"/>
        <v>42.70732851277929</v>
      </c>
      <c r="F70" s="99">
        <v>4.07</v>
      </c>
      <c r="G70" s="50">
        <f t="shared" si="6"/>
        <v>103.61471799999998</v>
      </c>
      <c r="I70" s="7">
        <v>99.54471799999999</v>
      </c>
      <c r="J70" s="7">
        <v>4.07</v>
      </c>
      <c r="K70" s="7">
        <v>103.614718</v>
      </c>
    </row>
    <row r="71" spans="1:11" ht="15.75">
      <c r="A71" s="47" t="s">
        <v>117</v>
      </c>
      <c r="B71" s="19">
        <v>116</v>
      </c>
      <c r="C71" s="17">
        <f t="shared" si="4"/>
        <v>37.999899304824716</v>
      </c>
      <c r="D71" s="106">
        <f t="shared" si="7"/>
        <v>56.8373894872207</v>
      </c>
      <c r="E71" s="103">
        <f t="shared" si="5"/>
        <v>4.545877512779299</v>
      </c>
      <c r="F71" s="99">
        <v>4.07</v>
      </c>
      <c r="G71" s="50">
        <f t="shared" si="6"/>
        <v>65.453267</v>
      </c>
      <c r="I71" s="7">
        <v>61.383267</v>
      </c>
      <c r="J71" s="7">
        <v>4.07</v>
      </c>
      <c r="K71" s="7">
        <v>65.453267</v>
      </c>
    </row>
    <row r="72" spans="1:11" ht="15.75">
      <c r="A72" s="47" t="s">
        <v>119</v>
      </c>
      <c r="B72" s="19">
        <v>116</v>
      </c>
      <c r="C72" s="17">
        <f t="shared" si="4"/>
        <v>1037.9973948864247</v>
      </c>
      <c r="D72" s="106">
        <f t="shared" si="7"/>
        <v>56.8373894872207</v>
      </c>
      <c r="E72" s="103">
        <f t="shared" si="5"/>
        <v>124.17425051277931</v>
      </c>
      <c r="F72" s="99">
        <v>4.07</v>
      </c>
      <c r="G72" s="50">
        <f t="shared" si="6"/>
        <v>185.08164</v>
      </c>
      <c r="I72" s="7">
        <v>181.01164</v>
      </c>
      <c r="J72" s="7">
        <v>4.07</v>
      </c>
      <c r="K72" s="7">
        <v>185.08164000000002</v>
      </c>
    </row>
    <row r="73" spans="1:11" ht="15.75">
      <c r="A73" s="47" t="s">
        <v>121</v>
      </c>
      <c r="B73" s="19">
        <v>116</v>
      </c>
      <c r="C73" s="17">
        <f t="shared" si="4"/>
        <v>1008.9974492664248</v>
      </c>
      <c r="D73" s="106">
        <f t="shared" si="7"/>
        <v>56.8373894872207</v>
      </c>
      <c r="E73" s="103">
        <f t="shared" si="5"/>
        <v>120.70502551277932</v>
      </c>
      <c r="F73" s="99">
        <v>4.07</v>
      </c>
      <c r="G73" s="50">
        <f t="shared" si="6"/>
        <v>181.612415</v>
      </c>
      <c r="I73" s="7">
        <v>177.542415</v>
      </c>
      <c r="J73" s="7">
        <v>4.07</v>
      </c>
      <c r="K73" s="7">
        <v>181.612415</v>
      </c>
    </row>
    <row r="74" spans="1:11" ht="15.75">
      <c r="A74" s="47" t="s">
        <v>123</v>
      </c>
      <c r="B74" s="19">
        <v>116</v>
      </c>
      <c r="C74" s="17">
        <f t="shared" si="4"/>
        <v>1482.996263827225</v>
      </c>
      <c r="D74" s="106">
        <f t="shared" si="7"/>
        <v>56.8373894872207</v>
      </c>
      <c r="E74" s="103">
        <f t="shared" si="5"/>
        <v>177.40887451277933</v>
      </c>
      <c r="F74" s="99">
        <v>4.07</v>
      </c>
      <c r="G74" s="50">
        <f t="shared" si="6"/>
        <v>238.31626400000002</v>
      </c>
      <c r="I74" s="7">
        <v>234.24626400000002</v>
      </c>
      <c r="J74" s="7">
        <v>4.07</v>
      </c>
      <c r="K74" s="7">
        <v>238.316264</v>
      </c>
    </row>
    <row r="75" spans="1:11" ht="15.75">
      <c r="A75" s="47" t="s">
        <v>125</v>
      </c>
      <c r="B75" s="19">
        <v>116</v>
      </c>
      <c r="C75" s="17">
        <f t="shared" si="4"/>
        <v>1444.9963520904246</v>
      </c>
      <c r="D75" s="106">
        <f t="shared" si="7"/>
        <v>56.8373894872207</v>
      </c>
      <c r="E75" s="103">
        <f t="shared" si="5"/>
        <v>172.8629955127793</v>
      </c>
      <c r="F75" s="99">
        <v>4.07</v>
      </c>
      <c r="G75" s="50">
        <f t="shared" si="6"/>
        <v>233.77038499999998</v>
      </c>
      <c r="I75" s="7">
        <v>229.70038499999998</v>
      </c>
      <c r="J75" s="7">
        <v>4.07</v>
      </c>
      <c r="K75" s="7">
        <v>233.770385</v>
      </c>
    </row>
    <row r="76" spans="1:11" ht="15.75">
      <c r="A76" s="47" t="s">
        <v>127</v>
      </c>
      <c r="B76" s="19">
        <v>116</v>
      </c>
      <c r="C76" s="17">
        <f t="shared" si="4"/>
        <v>596.9984950968247</v>
      </c>
      <c r="D76" s="106">
        <f t="shared" si="7"/>
        <v>56.8373894872207</v>
      </c>
      <c r="E76" s="103">
        <f t="shared" si="5"/>
        <v>71.41813751277931</v>
      </c>
      <c r="F76" s="99">
        <v>4.07</v>
      </c>
      <c r="G76" s="50">
        <f t="shared" si="6"/>
        <v>132.325527</v>
      </c>
      <c r="I76" s="7">
        <v>128.255527</v>
      </c>
      <c r="J76" s="7">
        <v>4.07</v>
      </c>
      <c r="K76" s="7">
        <v>132.325527</v>
      </c>
    </row>
    <row r="77" spans="1:11" ht="15.75">
      <c r="A77" s="47" t="s">
        <v>129</v>
      </c>
      <c r="B77" s="19">
        <v>116</v>
      </c>
      <c r="C77" s="17">
        <f t="shared" si="4"/>
        <v>1691.995732404025</v>
      </c>
      <c r="D77" s="106">
        <f t="shared" si="7"/>
        <v>56.8373894872207</v>
      </c>
      <c r="E77" s="103">
        <f t="shared" si="5"/>
        <v>202.41120351277934</v>
      </c>
      <c r="F77" s="99">
        <v>4.07</v>
      </c>
      <c r="G77" s="50">
        <f t="shared" si="6"/>
        <v>263.318593</v>
      </c>
      <c r="I77" s="7">
        <v>259.248593</v>
      </c>
      <c r="J77" s="7">
        <v>4.07</v>
      </c>
      <c r="K77" s="7">
        <v>263.318593</v>
      </c>
    </row>
    <row r="78" spans="1:11" ht="15.75">
      <c r="A78" s="47" t="s">
        <v>131</v>
      </c>
      <c r="B78" s="19">
        <v>116</v>
      </c>
      <c r="C78" s="17">
        <f t="shared" si="4"/>
        <v>1179.9970311840248</v>
      </c>
      <c r="D78" s="106">
        <f t="shared" si="7"/>
        <v>56.8373894872207</v>
      </c>
      <c r="E78" s="103">
        <f t="shared" si="5"/>
        <v>141.16147851277933</v>
      </c>
      <c r="F78" s="99">
        <v>4.07</v>
      </c>
      <c r="G78" s="50">
        <f t="shared" si="6"/>
        <v>202.068868</v>
      </c>
      <c r="I78" s="7">
        <v>197.99886800000002</v>
      </c>
      <c r="J78" s="7">
        <v>4.07</v>
      </c>
      <c r="K78" s="7">
        <v>202.068868</v>
      </c>
    </row>
    <row r="79" spans="1:11" ht="15.75">
      <c r="A79" s="47" t="s">
        <v>133</v>
      </c>
      <c r="B79" s="19">
        <v>116</v>
      </c>
      <c r="C79" s="17">
        <f t="shared" si="4"/>
        <v>627.9984127536246</v>
      </c>
      <c r="D79" s="106">
        <f t="shared" si="7"/>
        <v>56.8373894872207</v>
      </c>
      <c r="E79" s="103">
        <f t="shared" si="5"/>
        <v>75.1266165127793</v>
      </c>
      <c r="F79" s="99">
        <v>4.07</v>
      </c>
      <c r="G79" s="50">
        <f t="shared" si="6"/>
        <v>136.03400599999998</v>
      </c>
      <c r="I79" s="7">
        <v>131.96400599999998</v>
      </c>
      <c r="J79" s="7">
        <v>4.07</v>
      </c>
      <c r="K79" s="7">
        <v>136.034006</v>
      </c>
    </row>
    <row r="80" spans="1:11" ht="15.75">
      <c r="A80" s="47" t="s">
        <v>135</v>
      </c>
      <c r="B80" s="19">
        <v>116</v>
      </c>
      <c r="C80" s="17">
        <f t="shared" si="4"/>
        <v>877.9977845592247</v>
      </c>
      <c r="D80" s="106">
        <f t="shared" si="7"/>
        <v>56.8373894872207</v>
      </c>
      <c r="E80" s="103">
        <f t="shared" si="5"/>
        <v>105.0337095127793</v>
      </c>
      <c r="F80" s="99">
        <v>4.07</v>
      </c>
      <c r="G80" s="50">
        <f t="shared" si="6"/>
        <v>165.94109899999998</v>
      </c>
      <c r="I80" s="7">
        <v>161.871099</v>
      </c>
      <c r="J80" s="7">
        <v>4.07</v>
      </c>
      <c r="K80" s="7">
        <v>165.941099</v>
      </c>
    </row>
    <row r="81" spans="1:11" ht="15.75">
      <c r="A81" s="47" t="s">
        <v>137</v>
      </c>
      <c r="B81" s="19">
        <v>116</v>
      </c>
      <c r="C81" s="17">
        <f t="shared" si="4"/>
        <v>1088.9972502504247</v>
      </c>
      <c r="D81" s="106">
        <f t="shared" si="7"/>
        <v>56.8373894872207</v>
      </c>
      <c r="E81" s="103">
        <f t="shared" si="5"/>
        <v>130.2752955127793</v>
      </c>
      <c r="F81" s="99">
        <v>4.07</v>
      </c>
      <c r="G81" s="50">
        <f t="shared" si="6"/>
        <v>191.182685</v>
      </c>
      <c r="I81" s="7">
        <v>187.112685</v>
      </c>
      <c r="J81" s="7">
        <v>4.07</v>
      </c>
      <c r="K81" s="7">
        <v>191.182685</v>
      </c>
    </row>
    <row r="82" spans="1:11" ht="15.75">
      <c r="A82" s="47" t="s">
        <v>139</v>
      </c>
      <c r="B82" s="19">
        <v>116</v>
      </c>
      <c r="C82" s="17">
        <f t="shared" si="4"/>
        <v>637.9983983256247</v>
      </c>
      <c r="D82" s="106">
        <f t="shared" si="7"/>
        <v>56.8373894872207</v>
      </c>
      <c r="E82" s="103">
        <f t="shared" si="5"/>
        <v>76.32290151277931</v>
      </c>
      <c r="F82" s="99">
        <v>4.07</v>
      </c>
      <c r="G82" s="50">
        <f t="shared" si="6"/>
        <v>137.230291</v>
      </c>
      <c r="I82" s="7">
        <v>133.160291</v>
      </c>
      <c r="J82" s="7">
        <v>4.07</v>
      </c>
      <c r="K82" s="7">
        <v>137.230291</v>
      </c>
    </row>
    <row r="83" spans="1:11" ht="15.75">
      <c r="A83" s="47" t="s">
        <v>141</v>
      </c>
      <c r="B83" s="19">
        <v>116</v>
      </c>
      <c r="C83" s="17">
        <f t="shared" si="4"/>
        <v>1097.9972414448248</v>
      </c>
      <c r="D83" s="106">
        <f t="shared" si="7"/>
        <v>56.8373894872207</v>
      </c>
      <c r="E83" s="103">
        <f t="shared" si="5"/>
        <v>131.35195251277932</v>
      </c>
      <c r="F83" s="99">
        <v>4.07</v>
      </c>
      <c r="G83" s="50">
        <f t="shared" si="6"/>
        <v>192.259342</v>
      </c>
      <c r="I83" s="7">
        <v>188.189342</v>
      </c>
      <c r="J83" s="7">
        <v>4.07</v>
      </c>
      <c r="K83" s="7">
        <v>192.259342</v>
      </c>
    </row>
    <row r="84" spans="1:11" ht="15.75">
      <c r="A84" s="47" t="s">
        <v>143</v>
      </c>
      <c r="B84" s="19">
        <v>253</v>
      </c>
      <c r="C84" s="17">
        <f t="shared" si="4"/>
        <v>2962.68452967564</v>
      </c>
      <c r="D84" s="106">
        <f t="shared" si="7"/>
        <v>123.96430638161068</v>
      </c>
      <c r="E84" s="103">
        <f t="shared" si="5"/>
        <v>354.42201761838936</v>
      </c>
      <c r="F84" s="99">
        <v>4.07</v>
      </c>
      <c r="G84" s="50">
        <f t="shared" si="6"/>
        <v>482.45632400000005</v>
      </c>
      <c r="I84" s="7">
        <v>478.38632400000006</v>
      </c>
      <c r="J84" s="7">
        <v>4.07</v>
      </c>
      <c r="K84" s="7">
        <v>482.45632400000005</v>
      </c>
    </row>
    <row r="85" spans="1:11" ht="15.75">
      <c r="A85" s="47" t="s">
        <v>145</v>
      </c>
      <c r="B85" s="19">
        <v>253</v>
      </c>
      <c r="C85" s="17">
        <f t="shared" si="4"/>
        <v>1275.9967765292395</v>
      </c>
      <c r="D85" s="106">
        <f t="shared" si="7"/>
        <v>123.96430638161068</v>
      </c>
      <c r="E85" s="103">
        <f t="shared" si="5"/>
        <v>152.64580061838927</v>
      </c>
      <c r="F85" s="99">
        <v>4.07</v>
      </c>
      <c r="G85" s="50">
        <f t="shared" si="6"/>
        <v>280.68010699999996</v>
      </c>
      <c r="I85" s="7">
        <v>276.61010699999997</v>
      </c>
      <c r="J85" s="7">
        <v>4.07</v>
      </c>
      <c r="K85" s="7">
        <v>280.680107</v>
      </c>
    </row>
    <row r="86" spans="1:11" ht="15.75">
      <c r="A86" s="47" t="s">
        <v>147</v>
      </c>
      <c r="B86" s="19">
        <v>255</v>
      </c>
      <c r="C86" s="17">
        <f t="shared" si="4"/>
        <v>3961.989791619944</v>
      </c>
      <c r="D86" s="106">
        <f t="shared" si="7"/>
        <v>124.94426137276965</v>
      </c>
      <c r="E86" s="103">
        <f t="shared" si="5"/>
        <v>473.96757962723035</v>
      </c>
      <c r="F86" s="99">
        <v>4.07</v>
      </c>
      <c r="G86" s="50">
        <f t="shared" si="6"/>
        <v>602.981841</v>
      </c>
      <c r="I86" s="7">
        <v>598.911841</v>
      </c>
      <c r="J86" s="7">
        <v>4.07</v>
      </c>
      <c r="K86" s="7">
        <v>602.981841</v>
      </c>
    </row>
    <row r="87" spans="1:11" ht="16.5" thickBot="1">
      <c r="A87" s="51" t="s">
        <v>149</v>
      </c>
      <c r="B87" s="46">
        <v>255</v>
      </c>
      <c r="C87" s="52">
        <f t="shared" si="4"/>
        <v>3103.9921747527437</v>
      </c>
      <c r="D87" s="107">
        <f t="shared" si="7"/>
        <v>124.94426137276965</v>
      </c>
      <c r="E87" s="104">
        <f t="shared" si="5"/>
        <v>371.32646362723034</v>
      </c>
      <c r="F87" s="100">
        <v>4.07</v>
      </c>
      <c r="G87" s="53">
        <f t="shared" si="6"/>
        <v>500.34072499999996</v>
      </c>
      <c r="I87" s="7">
        <v>496.27072499999997</v>
      </c>
      <c r="J87" s="7">
        <v>4.07</v>
      </c>
      <c r="K87" s="7">
        <v>500.340725</v>
      </c>
    </row>
    <row r="88" spans="1:11" ht="16.5" thickBot="1">
      <c r="A88" s="156" t="s">
        <v>662</v>
      </c>
      <c r="B88" s="156"/>
      <c r="C88" s="54">
        <f>SUM(C52:C87)</f>
        <v>45105.57805762156</v>
      </c>
      <c r="D88" s="115">
        <f>SUM(D52:D87)</f>
        <v>2316.6135990998223</v>
      </c>
      <c r="E88" s="115">
        <f>SUM(E52:E87)</f>
        <v>5395.9204299001785</v>
      </c>
      <c r="F88" s="115">
        <f>SUM(F52:F87)</f>
        <v>146.51999999999987</v>
      </c>
      <c r="G88" s="32">
        <f>SUM(G52:G87)</f>
        <v>7859.054028999999</v>
      </c>
      <c r="I88" s="33">
        <f>SUM(I52:I87)</f>
        <v>7712.534029000001</v>
      </c>
      <c r="J88" s="33">
        <f>SUM(J52:J87)</f>
        <v>146.51999999999987</v>
      </c>
      <c r="K88" s="33">
        <f>SUM(K52:K87)</f>
        <v>7859.054028999999</v>
      </c>
    </row>
    <row r="89" spans="1:11" ht="16.5" thickBot="1">
      <c r="A89" s="149" t="s">
        <v>663</v>
      </c>
      <c r="B89" s="149"/>
      <c r="C89" s="55">
        <f>SUM(C40+C88)</f>
        <v>82808.48301549077</v>
      </c>
      <c r="D89" s="118">
        <f>SUM(D40+D88)</f>
        <v>4343.160520816587</v>
      </c>
      <c r="E89" s="118">
        <f>SUM(E40+E88)</f>
        <v>9906.268903183414</v>
      </c>
      <c r="F89" s="118">
        <f>SUM(F40+F88)</f>
        <v>293.03999999999974</v>
      </c>
      <c r="G89" s="56">
        <f>SUM(G40+G88)</f>
        <v>14542.469423999999</v>
      </c>
      <c r="I89" s="34">
        <f>SUM(I40+I88)</f>
        <v>14249.429424</v>
      </c>
      <c r="J89" s="34">
        <f>SUM(J40+J88)</f>
        <v>293.03999999999974</v>
      </c>
      <c r="K89" s="34">
        <f>SUM(K40+K88)</f>
        <v>14542.469423999999</v>
      </c>
    </row>
    <row r="90" ht="13.5" thickBot="1"/>
    <row r="91" spans="4:7" ht="15.75" customHeight="1">
      <c r="D91" s="145" t="s">
        <v>643</v>
      </c>
      <c r="E91" s="147" t="s">
        <v>664</v>
      </c>
      <c r="F91" s="126" t="s">
        <v>644</v>
      </c>
      <c r="G91" s="60"/>
    </row>
    <row r="92" spans="4:7" ht="15.75" customHeight="1" thickBot="1">
      <c r="D92" s="146"/>
      <c r="E92" s="148"/>
      <c r="F92" s="127"/>
      <c r="G92" s="60"/>
    </row>
    <row r="93" spans="1:6" ht="15.75">
      <c r="A93" s="130" t="s">
        <v>665</v>
      </c>
      <c r="B93" s="131"/>
      <c r="C93" s="131"/>
      <c r="D93" s="61">
        <f>SUM(G4:G5)</f>
        <v>435.38069199999995</v>
      </c>
      <c r="E93" s="62">
        <v>2</v>
      </c>
      <c r="F93" s="61">
        <f>D93/E93</f>
        <v>217.69034599999998</v>
      </c>
    </row>
    <row r="94" spans="1:6" ht="15.75">
      <c r="A94" s="132" t="s">
        <v>666</v>
      </c>
      <c r="B94" s="133"/>
      <c r="C94" s="133"/>
      <c r="D94" s="61">
        <f>G89-D95-D93</f>
        <v>12240.629734999999</v>
      </c>
      <c r="E94" s="62">
        <v>66</v>
      </c>
      <c r="F94" s="61">
        <f>D94/E94</f>
        <v>185.46408689393937</v>
      </c>
    </row>
    <row r="95" spans="1:6" ht="16.5" thickBot="1">
      <c r="A95" s="142" t="s">
        <v>667</v>
      </c>
      <c r="B95" s="143"/>
      <c r="C95" s="143"/>
      <c r="D95" s="63">
        <f>SUM(G84:G87)</f>
        <v>1866.4589970000002</v>
      </c>
      <c r="E95" s="64">
        <v>4</v>
      </c>
      <c r="F95" s="61">
        <f>D95/E95</f>
        <v>466.61474925000005</v>
      </c>
    </row>
    <row r="96" spans="2:7" ht="16.5" thickBot="1">
      <c r="B96" s="144"/>
      <c r="C96" s="144"/>
      <c r="D96" s="65">
        <f>SUM(D93:D95)</f>
        <v>14542.469423999999</v>
      </c>
      <c r="E96" s="65">
        <f>SUM(E93:E95)</f>
        <v>72</v>
      </c>
      <c r="F96" s="65">
        <f>D96/E96</f>
        <v>201.97874199999998</v>
      </c>
      <c r="G96"/>
    </row>
  </sheetData>
  <sheetProtection/>
  <mergeCells count="33">
    <mergeCell ref="I2:I3"/>
    <mergeCell ref="J2:J3"/>
    <mergeCell ref="K2:K3"/>
    <mergeCell ref="I50:I51"/>
    <mergeCell ref="J50:J51"/>
    <mergeCell ref="K50:K51"/>
    <mergeCell ref="A1:G1"/>
    <mergeCell ref="A2:A3"/>
    <mergeCell ref="C2:C3"/>
    <mergeCell ref="F2:F3"/>
    <mergeCell ref="G2:G3"/>
    <mergeCell ref="A88:B88"/>
    <mergeCell ref="G50:G51"/>
    <mergeCell ref="A95:C95"/>
    <mergeCell ref="B96:C96"/>
    <mergeCell ref="D91:D92"/>
    <mergeCell ref="E91:E92"/>
    <mergeCell ref="A89:B89"/>
    <mergeCell ref="A40:B40"/>
    <mergeCell ref="A44:C44"/>
    <mergeCell ref="A45:C45"/>
    <mergeCell ref="A46:C46"/>
    <mergeCell ref="B47:C47"/>
    <mergeCell ref="F91:F92"/>
    <mergeCell ref="D42:D43"/>
    <mergeCell ref="E42:E43"/>
    <mergeCell ref="F42:F43"/>
    <mergeCell ref="A93:C93"/>
    <mergeCell ref="A94:C94"/>
    <mergeCell ref="A49:G49"/>
    <mergeCell ref="A50:A51"/>
    <mergeCell ref="C50:C51"/>
    <mergeCell ref="F50:F51"/>
  </mergeCells>
  <printOptions/>
  <pageMargins left="0.7" right="0.17" top="0.24" bottom="0.48" header="0.17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04"/>
  <sheetViews>
    <sheetView showGridLines="0" zoomScalePageLayoutView="0" workbookViewId="0" topLeftCell="A49">
      <selection activeCell="I49" sqref="I1:K16384"/>
    </sheetView>
  </sheetViews>
  <sheetFormatPr defaultColWidth="6.8515625" defaultRowHeight="12.75"/>
  <cols>
    <col min="1" max="1" width="8.7109375" style="35" customWidth="1"/>
    <col min="2" max="2" width="10.00390625" style="35" customWidth="1"/>
    <col min="3" max="6" width="14.7109375" style="35" customWidth="1"/>
    <col min="7" max="7" width="12.00390625" style="0" customWidth="1"/>
    <col min="8" max="8" width="6.8515625" style="0" customWidth="1"/>
    <col min="9" max="9" width="9.57421875" style="0" hidden="1" customWidth="1"/>
    <col min="10" max="10" width="8.28125" style="0" hidden="1" customWidth="1"/>
    <col min="11" max="11" width="10.421875" style="0" hidden="1" customWidth="1"/>
  </cols>
  <sheetData>
    <row r="1" spans="1:10" ht="35.25" customHeight="1" thickBot="1">
      <c r="A1" s="159" t="s">
        <v>654</v>
      </c>
      <c r="B1" s="160"/>
      <c r="C1" s="160"/>
      <c r="D1" s="160"/>
      <c r="E1" s="160"/>
      <c r="F1" s="160"/>
      <c r="G1" s="161"/>
      <c r="J1" s="4"/>
    </row>
    <row r="2" spans="1:11" s="11" customFormat="1" ht="19.5" customHeight="1" thickBot="1">
      <c r="A2" s="137" t="s">
        <v>671</v>
      </c>
      <c r="B2" s="8" t="s">
        <v>636</v>
      </c>
      <c r="C2" s="138" t="s">
        <v>637</v>
      </c>
      <c r="D2" s="9" t="s">
        <v>638</v>
      </c>
      <c r="E2" s="10" t="s">
        <v>639</v>
      </c>
      <c r="F2" s="140" t="s">
        <v>672</v>
      </c>
      <c r="G2" s="140" t="s">
        <v>670</v>
      </c>
      <c r="I2" s="157" t="s">
        <v>3</v>
      </c>
      <c r="J2" s="157" t="s">
        <v>4</v>
      </c>
      <c r="K2" s="157" t="s">
        <v>5</v>
      </c>
    </row>
    <row r="3" spans="1:11" s="11" customFormat="1" ht="20.25" customHeight="1" thickBot="1">
      <c r="A3" s="137"/>
      <c r="B3" s="12" t="s">
        <v>640</v>
      </c>
      <c r="C3" s="139"/>
      <c r="D3" s="13" t="s">
        <v>641</v>
      </c>
      <c r="E3" s="14" t="s">
        <v>642</v>
      </c>
      <c r="F3" s="141"/>
      <c r="G3" s="155"/>
      <c r="I3" s="158"/>
      <c r="J3" s="158"/>
      <c r="K3" s="158"/>
    </row>
    <row r="4" spans="1:11" ht="15.75">
      <c r="A4" s="47" t="s">
        <v>6</v>
      </c>
      <c r="B4" s="16">
        <v>96</v>
      </c>
      <c r="C4" s="17">
        <f aca="true" t="shared" si="0" ref="C4:C43">E4*8.3592</f>
        <v>1565.9767061862724</v>
      </c>
      <c r="D4" s="105">
        <f>B4*101610/62210*30/100</f>
        <v>47.04015431602637</v>
      </c>
      <c r="E4" s="102">
        <f>I4-D4</f>
        <v>187.33571468397363</v>
      </c>
      <c r="F4" s="99">
        <v>4.07</v>
      </c>
      <c r="G4" s="48">
        <f aca="true" t="shared" si="1" ref="G4:G43">D4+E4+F4</f>
        <v>238.445869</v>
      </c>
      <c r="I4" s="7">
        <v>234.375869</v>
      </c>
      <c r="J4" s="7">
        <v>4.07</v>
      </c>
      <c r="K4" s="7">
        <v>238.445869</v>
      </c>
    </row>
    <row r="5" spans="1:11" ht="15.75">
      <c r="A5" s="47" t="s">
        <v>9</v>
      </c>
      <c r="B5" s="17">
        <v>96</v>
      </c>
      <c r="C5" s="17">
        <f t="shared" si="0"/>
        <v>1955.9757088158724</v>
      </c>
      <c r="D5" s="106">
        <f>B5*101610/62210*30/100</f>
        <v>47.04015431602637</v>
      </c>
      <c r="E5" s="103">
        <f aca="true" t="shared" si="2" ref="E5:E80">I5-D5</f>
        <v>233.99077768397365</v>
      </c>
      <c r="F5" s="99">
        <v>4.07</v>
      </c>
      <c r="G5" s="50">
        <f t="shared" si="1"/>
        <v>285.100932</v>
      </c>
      <c r="I5" s="7">
        <v>281.030932</v>
      </c>
      <c r="J5" s="7">
        <v>4.07</v>
      </c>
      <c r="K5" s="7">
        <v>285.100932</v>
      </c>
    </row>
    <row r="6" spans="1:11" ht="15.75">
      <c r="A6" s="47" t="s">
        <v>11</v>
      </c>
      <c r="B6" s="19">
        <v>116</v>
      </c>
      <c r="C6" s="17">
        <f t="shared" si="0"/>
        <v>1249.9734577385125</v>
      </c>
      <c r="D6" s="106">
        <f aca="true" t="shared" si="3" ref="D6:D43">B6*101610/62210*30/100</f>
        <v>56.84018646519852</v>
      </c>
      <c r="E6" s="103">
        <f t="shared" si="2"/>
        <v>149.53266553480148</v>
      </c>
      <c r="F6" s="99">
        <v>4.07</v>
      </c>
      <c r="G6" s="50">
        <f t="shared" si="1"/>
        <v>210.442852</v>
      </c>
      <c r="I6" s="7">
        <v>206.372852</v>
      </c>
      <c r="J6" s="7">
        <v>4.07</v>
      </c>
      <c r="K6" s="7">
        <v>210.442852</v>
      </c>
    </row>
    <row r="7" spans="1:11" ht="15.75">
      <c r="A7" s="47" t="s">
        <v>13</v>
      </c>
      <c r="B7" s="19">
        <v>116</v>
      </c>
      <c r="C7" s="17">
        <f t="shared" si="0"/>
        <v>1982.9716269401124</v>
      </c>
      <c r="D7" s="106">
        <f t="shared" si="3"/>
        <v>56.84018646519852</v>
      </c>
      <c r="E7" s="103">
        <f t="shared" si="2"/>
        <v>237.2202635348015</v>
      </c>
      <c r="F7" s="99">
        <v>4.07</v>
      </c>
      <c r="G7" s="50">
        <f t="shared" si="1"/>
        <v>298.13045</v>
      </c>
      <c r="I7" s="7">
        <v>294.06045</v>
      </c>
      <c r="J7" s="7">
        <v>4.07</v>
      </c>
      <c r="K7" s="7">
        <v>298.13045</v>
      </c>
    </row>
    <row r="8" spans="1:11" ht="15.75">
      <c r="A8" s="47" t="s">
        <v>15</v>
      </c>
      <c r="B8" s="19">
        <v>116</v>
      </c>
      <c r="C8" s="17">
        <f t="shared" si="0"/>
        <v>207.9760896281125</v>
      </c>
      <c r="D8" s="106">
        <f t="shared" si="3"/>
        <v>56.84018646519852</v>
      </c>
      <c r="E8" s="103">
        <f t="shared" si="2"/>
        <v>24.87990353480148</v>
      </c>
      <c r="F8" s="99">
        <v>4.07</v>
      </c>
      <c r="G8" s="50">
        <f t="shared" si="1"/>
        <v>85.79008999999999</v>
      </c>
      <c r="I8" s="7">
        <v>81.72009</v>
      </c>
      <c r="J8" s="7">
        <v>4.07</v>
      </c>
      <c r="K8" s="7">
        <v>85.79009</v>
      </c>
    </row>
    <row r="9" spans="1:11" ht="15.75">
      <c r="A9" s="47" t="s">
        <v>17</v>
      </c>
      <c r="B9" s="19">
        <v>116</v>
      </c>
      <c r="C9" s="17">
        <f t="shared" si="0"/>
        <v>842.9744921753124</v>
      </c>
      <c r="D9" s="106">
        <f t="shared" si="3"/>
        <v>56.84018646519852</v>
      </c>
      <c r="E9" s="103">
        <f t="shared" si="2"/>
        <v>100.84391953480147</v>
      </c>
      <c r="F9" s="99">
        <v>4.07</v>
      </c>
      <c r="G9" s="50">
        <f t="shared" si="1"/>
        <v>161.75410599999998</v>
      </c>
      <c r="I9" s="7">
        <v>157.68410599999999</v>
      </c>
      <c r="J9" s="7">
        <v>4.07</v>
      </c>
      <c r="K9" s="7">
        <v>161.754106</v>
      </c>
    </row>
    <row r="10" spans="1:11" ht="15.75">
      <c r="A10" s="47" t="s">
        <v>19</v>
      </c>
      <c r="B10" s="19">
        <v>116</v>
      </c>
      <c r="C10" s="17">
        <f t="shared" si="0"/>
        <v>1203.9735826217127</v>
      </c>
      <c r="D10" s="106">
        <f t="shared" si="3"/>
        <v>56.84018646519852</v>
      </c>
      <c r="E10" s="103">
        <f t="shared" si="2"/>
        <v>144.0297615348015</v>
      </c>
      <c r="F10" s="99">
        <v>4.07</v>
      </c>
      <c r="G10" s="50">
        <f t="shared" si="1"/>
        <v>204.93994800000002</v>
      </c>
      <c r="I10" s="7">
        <v>200.86994800000002</v>
      </c>
      <c r="J10" s="7">
        <v>4.07</v>
      </c>
      <c r="K10" s="7">
        <v>204.93994800000002</v>
      </c>
    </row>
    <row r="11" spans="1:11" ht="15.75">
      <c r="A11" s="47" t="s">
        <v>21</v>
      </c>
      <c r="B11" s="19">
        <v>116</v>
      </c>
      <c r="C11" s="17">
        <f t="shared" si="0"/>
        <v>804.9745971569125</v>
      </c>
      <c r="D11" s="106">
        <f t="shared" si="3"/>
        <v>56.84018646519852</v>
      </c>
      <c r="E11" s="103">
        <f t="shared" si="2"/>
        <v>96.29804253480148</v>
      </c>
      <c r="F11" s="99">
        <v>4.07</v>
      </c>
      <c r="G11" s="50">
        <f t="shared" si="1"/>
        <v>157.208229</v>
      </c>
      <c r="I11" s="7">
        <v>153.138229</v>
      </c>
      <c r="J11" s="7">
        <v>4.07</v>
      </c>
      <c r="K11" s="7">
        <v>157.208229</v>
      </c>
    </row>
    <row r="12" spans="1:11" ht="15.75">
      <c r="A12" s="47" t="s">
        <v>23</v>
      </c>
      <c r="B12" s="19">
        <v>116</v>
      </c>
      <c r="C12" s="17">
        <f t="shared" si="0"/>
        <v>1701.9723207593127</v>
      </c>
      <c r="D12" s="106">
        <f t="shared" si="3"/>
        <v>56.84018646519852</v>
      </c>
      <c r="E12" s="103">
        <f t="shared" si="2"/>
        <v>203.6046895348015</v>
      </c>
      <c r="F12" s="99">
        <v>4.07</v>
      </c>
      <c r="G12" s="50">
        <f t="shared" si="1"/>
        <v>264.514876</v>
      </c>
      <c r="I12" s="7">
        <v>260.444876</v>
      </c>
      <c r="J12" s="7">
        <v>4.07</v>
      </c>
      <c r="K12" s="7">
        <v>264.514876</v>
      </c>
    </row>
    <row r="13" spans="1:11" ht="15.75">
      <c r="A13" s="47" t="s">
        <v>25</v>
      </c>
      <c r="B13" s="19">
        <v>116</v>
      </c>
      <c r="C13" s="17">
        <f t="shared" si="0"/>
        <v>1522.9727838209124</v>
      </c>
      <c r="D13" s="106">
        <f t="shared" si="3"/>
        <v>56.84018646519852</v>
      </c>
      <c r="E13" s="103">
        <f t="shared" si="2"/>
        <v>182.19121253480148</v>
      </c>
      <c r="F13" s="99">
        <v>4.07</v>
      </c>
      <c r="G13" s="50">
        <f t="shared" si="1"/>
        <v>243.101399</v>
      </c>
      <c r="I13" s="7">
        <v>239.031399</v>
      </c>
      <c r="J13" s="7">
        <v>4.07</v>
      </c>
      <c r="K13" s="7">
        <v>243.10139900000001</v>
      </c>
    </row>
    <row r="14" spans="1:11" ht="15.75">
      <c r="A14" s="47" t="s">
        <v>27</v>
      </c>
      <c r="B14" s="19">
        <v>116</v>
      </c>
      <c r="C14" s="17">
        <f t="shared" si="0"/>
        <v>1779.9721246289125</v>
      </c>
      <c r="D14" s="106">
        <f t="shared" si="3"/>
        <v>56.84018646519852</v>
      </c>
      <c r="E14" s="103">
        <f t="shared" si="2"/>
        <v>212.9357025348015</v>
      </c>
      <c r="F14" s="99">
        <v>4.07</v>
      </c>
      <c r="G14" s="50">
        <f t="shared" si="1"/>
        <v>273.845889</v>
      </c>
      <c r="I14" s="7">
        <v>269.775889</v>
      </c>
      <c r="J14" s="7">
        <v>4.07</v>
      </c>
      <c r="K14" s="7">
        <v>273.845889</v>
      </c>
    </row>
    <row r="15" spans="1:11" ht="15.75">
      <c r="A15" s="47" t="s">
        <v>29</v>
      </c>
      <c r="B15" s="19">
        <v>116</v>
      </c>
      <c r="C15" s="17">
        <f t="shared" si="0"/>
        <v>1952.9717036609122</v>
      </c>
      <c r="D15" s="106">
        <f t="shared" si="3"/>
        <v>56.84018646519852</v>
      </c>
      <c r="E15" s="103">
        <f t="shared" si="2"/>
        <v>233.63141253480146</v>
      </c>
      <c r="F15" s="99">
        <v>4.07</v>
      </c>
      <c r="G15" s="50">
        <f t="shared" si="1"/>
        <v>294.54159899999996</v>
      </c>
      <c r="I15" s="7">
        <v>290.47159899999997</v>
      </c>
      <c r="J15" s="7">
        <v>4.07</v>
      </c>
      <c r="K15" s="7">
        <v>294.541599</v>
      </c>
    </row>
    <row r="16" spans="1:11" ht="15.75">
      <c r="A16" s="47" t="s">
        <v>31</v>
      </c>
      <c r="B16" s="19">
        <v>116</v>
      </c>
      <c r="C16" s="17">
        <f t="shared" si="0"/>
        <v>970.9741653905124</v>
      </c>
      <c r="D16" s="106">
        <f t="shared" si="3"/>
        <v>56.84018646519852</v>
      </c>
      <c r="E16" s="103">
        <f t="shared" si="2"/>
        <v>116.15635053480148</v>
      </c>
      <c r="F16" s="99">
        <v>4.07</v>
      </c>
      <c r="G16" s="50">
        <f t="shared" si="1"/>
        <v>177.06653699999998</v>
      </c>
      <c r="I16" s="7">
        <v>172.996537</v>
      </c>
      <c r="J16" s="7">
        <v>4.07</v>
      </c>
      <c r="K16" s="7">
        <v>177.06653699999998</v>
      </c>
    </row>
    <row r="17" spans="1:11" ht="15.75">
      <c r="A17" s="47" t="s">
        <v>33</v>
      </c>
      <c r="B17" s="19">
        <v>116</v>
      </c>
      <c r="C17" s="17">
        <f t="shared" si="0"/>
        <v>757.9747109441125</v>
      </c>
      <c r="D17" s="106">
        <f t="shared" si="3"/>
        <v>56.84018646519852</v>
      </c>
      <c r="E17" s="103">
        <f t="shared" si="2"/>
        <v>90.67550853480148</v>
      </c>
      <c r="F17" s="99">
        <v>4.07</v>
      </c>
      <c r="G17" s="50">
        <f t="shared" si="1"/>
        <v>151.585695</v>
      </c>
      <c r="I17" s="7">
        <v>147.515695</v>
      </c>
      <c r="J17" s="7">
        <v>4.07</v>
      </c>
      <c r="K17" s="7">
        <v>151.585695</v>
      </c>
    </row>
    <row r="18" spans="1:11" ht="15.75">
      <c r="A18" s="47" t="s">
        <v>35</v>
      </c>
      <c r="B18" s="19">
        <v>116</v>
      </c>
      <c r="C18" s="17">
        <f t="shared" si="0"/>
        <v>965.9741851433124</v>
      </c>
      <c r="D18" s="106">
        <f t="shared" si="3"/>
        <v>56.84018646519852</v>
      </c>
      <c r="E18" s="103">
        <f t="shared" si="2"/>
        <v>115.55820953480148</v>
      </c>
      <c r="F18" s="99">
        <v>4.07</v>
      </c>
      <c r="G18" s="50">
        <f t="shared" si="1"/>
        <v>176.46839599999998</v>
      </c>
      <c r="I18" s="7">
        <v>172.398396</v>
      </c>
      <c r="J18" s="7">
        <v>4.07</v>
      </c>
      <c r="K18" s="7">
        <v>176.46839599999998</v>
      </c>
    </row>
    <row r="19" spans="1:11" ht="15.75">
      <c r="A19" s="47" t="s">
        <v>37</v>
      </c>
      <c r="B19" s="19">
        <v>116</v>
      </c>
      <c r="C19" s="17">
        <f t="shared" si="0"/>
        <v>1271.9734092785125</v>
      </c>
      <c r="D19" s="106">
        <f t="shared" si="3"/>
        <v>56.84018646519852</v>
      </c>
      <c r="E19" s="103">
        <f t="shared" si="2"/>
        <v>152.16449053480147</v>
      </c>
      <c r="F19" s="99">
        <v>4.07</v>
      </c>
      <c r="G19" s="50">
        <f t="shared" si="1"/>
        <v>213.07467699999998</v>
      </c>
      <c r="I19" s="7">
        <v>209.004677</v>
      </c>
      <c r="J19" s="7">
        <v>4.07</v>
      </c>
      <c r="K19" s="7">
        <v>213.074677</v>
      </c>
    </row>
    <row r="20" spans="1:11" ht="15.75">
      <c r="A20" s="47" t="s">
        <v>39</v>
      </c>
      <c r="B20" s="19">
        <v>116</v>
      </c>
      <c r="C20" s="17">
        <f t="shared" si="0"/>
        <v>1238.9735028665125</v>
      </c>
      <c r="D20" s="106">
        <f t="shared" si="3"/>
        <v>56.84018646519852</v>
      </c>
      <c r="E20" s="103">
        <f t="shared" si="2"/>
        <v>148.21675553480148</v>
      </c>
      <c r="F20" s="99">
        <v>4.07</v>
      </c>
      <c r="G20" s="50">
        <f t="shared" si="1"/>
        <v>209.12694199999999</v>
      </c>
      <c r="I20" s="7">
        <v>205.056942</v>
      </c>
      <c r="J20" s="7">
        <v>4.07</v>
      </c>
      <c r="K20" s="7">
        <v>209.12694199999999</v>
      </c>
    </row>
    <row r="21" spans="1:11" ht="15.75">
      <c r="A21" s="47" t="s">
        <v>41</v>
      </c>
      <c r="B21" s="19">
        <v>116</v>
      </c>
      <c r="C21" s="17">
        <f t="shared" si="0"/>
        <v>1410.9730540841124</v>
      </c>
      <c r="D21" s="106">
        <f t="shared" si="3"/>
        <v>56.84018646519852</v>
      </c>
      <c r="E21" s="103">
        <f t="shared" si="2"/>
        <v>168.79283353480147</v>
      </c>
      <c r="F21" s="99">
        <v>4.07</v>
      </c>
      <c r="G21" s="50">
        <f t="shared" si="1"/>
        <v>229.70301999999998</v>
      </c>
      <c r="I21" s="7">
        <v>225.63302</v>
      </c>
      <c r="J21" s="7">
        <v>4.07</v>
      </c>
      <c r="K21" s="7">
        <v>229.70302</v>
      </c>
    </row>
    <row r="22" spans="1:11" ht="15.75">
      <c r="A22" s="47" t="s">
        <v>43</v>
      </c>
      <c r="B22" s="19">
        <v>116</v>
      </c>
      <c r="C22" s="17">
        <f t="shared" si="0"/>
        <v>1093.9738667177126</v>
      </c>
      <c r="D22" s="106">
        <f t="shared" si="3"/>
        <v>56.84018646519852</v>
      </c>
      <c r="E22" s="103">
        <f t="shared" si="2"/>
        <v>130.87064153480148</v>
      </c>
      <c r="F22" s="99">
        <v>4.07</v>
      </c>
      <c r="G22" s="50">
        <f t="shared" si="1"/>
        <v>191.78082799999999</v>
      </c>
      <c r="I22" s="7">
        <v>187.710828</v>
      </c>
      <c r="J22" s="7">
        <v>4.07</v>
      </c>
      <c r="K22" s="7">
        <v>191.780828</v>
      </c>
    </row>
    <row r="23" spans="1:11" ht="15.75">
      <c r="A23" s="47" t="s">
        <v>45</v>
      </c>
      <c r="B23" s="19">
        <v>116</v>
      </c>
      <c r="C23" s="17">
        <f t="shared" si="0"/>
        <v>1336.9732528025124</v>
      </c>
      <c r="D23" s="106">
        <f t="shared" si="3"/>
        <v>56.84018646519852</v>
      </c>
      <c r="E23" s="103">
        <f t="shared" si="2"/>
        <v>159.94033553480148</v>
      </c>
      <c r="F23" s="99">
        <v>4.07</v>
      </c>
      <c r="G23" s="50">
        <f t="shared" si="1"/>
        <v>220.85052199999998</v>
      </c>
      <c r="I23" s="7">
        <v>216.780522</v>
      </c>
      <c r="J23" s="7">
        <v>4.07</v>
      </c>
      <c r="K23" s="7">
        <v>220.850522</v>
      </c>
    </row>
    <row r="24" spans="1:11" ht="15.75">
      <c r="A24" s="47" t="s">
        <v>47</v>
      </c>
      <c r="B24" s="19">
        <v>116</v>
      </c>
      <c r="C24" s="17">
        <f t="shared" si="0"/>
        <v>862.9744466009125</v>
      </c>
      <c r="D24" s="106">
        <f t="shared" si="3"/>
        <v>56.84018646519852</v>
      </c>
      <c r="E24" s="103">
        <f t="shared" si="2"/>
        <v>103.23648753480148</v>
      </c>
      <c r="F24" s="99">
        <v>4.07</v>
      </c>
      <c r="G24" s="50">
        <f t="shared" si="1"/>
        <v>164.146674</v>
      </c>
      <c r="I24" s="7">
        <v>160.076674</v>
      </c>
      <c r="J24" s="7">
        <v>4.07</v>
      </c>
      <c r="K24" s="7">
        <v>164.146674</v>
      </c>
    </row>
    <row r="25" spans="1:11" ht="15.75">
      <c r="A25" s="47" t="s">
        <v>49</v>
      </c>
      <c r="B25" s="19">
        <v>116</v>
      </c>
      <c r="C25" s="17">
        <f t="shared" si="0"/>
        <v>1634.9724968393127</v>
      </c>
      <c r="D25" s="106">
        <f t="shared" si="3"/>
        <v>56.84018646519852</v>
      </c>
      <c r="E25" s="103">
        <f t="shared" si="2"/>
        <v>195.58958953480152</v>
      </c>
      <c r="F25" s="99">
        <v>4.07</v>
      </c>
      <c r="G25" s="50">
        <f t="shared" si="1"/>
        <v>256.49977600000005</v>
      </c>
      <c r="I25" s="7">
        <v>252.42977600000003</v>
      </c>
      <c r="J25" s="7">
        <v>4.07</v>
      </c>
      <c r="K25" s="7">
        <v>256.499776</v>
      </c>
    </row>
    <row r="26" spans="1:11" ht="15.75">
      <c r="A26" s="47" t="s">
        <v>51</v>
      </c>
      <c r="B26" s="19">
        <v>116</v>
      </c>
      <c r="C26" s="17">
        <f t="shared" si="0"/>
        <v>861.9744522233125</v>
      </c>
      <c r="D26" s="106">
        <f t="shared" si="3"/>
        <v>56.84018646519852</v>
      </c>
      <c r="E26" s="103">
        <f t="shared" si="2"/>
        <v>103.11685953480148</v>
      </c>
      <c r="F26" s="99">
        <v>4.07</v>
      </c>
      <c r="G26" s="50">
        <f t="shared" si="1"/>
        <v>164.02704599999998</v>
      </c>
      <c r="I26" s="7">
        <v>159.957046</v>
      </c>
      <c r="J26" s="7">
        <v>4.07</v>
      </c>
      <c r="K26" s="7">
        <v>164.02704599999998</v>
      </c>
    </row>
    <row r="27" spans="1:11" ht="15.75">
      <c r="A27" s="47" t="s">
        <v>53</v>
      </c>
      <c r="B27" s="19">
        <v>116</v>
      </c>
      <c r="C27" s="17">
        <f t="shared" si="0"/>
        <v>1741.9722212513125</v>
      </c>
      <c r="D27" s="106">
        <f t="shared" si="3"/>
        <v>56.84018646519852</v>
      </c>
      <c r="E27" s="103">
        <f t="shared" si="2"/>
        <v>208.38982453480148</v>
      </c>
      <c r="F27" s="99">
        <v>4.07</v>
      </c>
      <c r="G27" s="50">
        <f t="shared" si="1"/>
        <v>269.300011</v>
      </c>
      <c r="I27" s="7">
        <v>265.230011</v>
      </c>
      <c r="J27" s="7">
        <v>4.07</v>
      </c>
      <c r="K27" s="7">
        <v>269.300011</v>
      </c>
    </row>
    <row r="28" spans="1:11" ht="15.75">
      <c r="A28" s="47" t="s">
        <v>55</v>
      </c>
      <c r="B28" s="19">
        <v>116</v>
      </c>
      <c r="C28" s="17">
        <f t="shared" si="0"/>
        <v>1195.9736108825123</v>
      </c>
      <c r="D28" s="106">
        <f t="shared" si="3"/>
        <v>56.84018646519852</v>
      </c>
      <c r="E28" s="103">
        <f t="shared" si="2"/>
        <v>143.07273553480147</v>
      </c>
      <c r="F28" s="99">
        <v>4.07</v>
      </c>
      <c r="G28" s="50">
        <f t="shared" si="1"/>
        <v>203.98292199999997</v>
      </c>
      <c r="I28" s="7">
        <v>199.91292199999998</v>
      </c>
      <c r="J28" s="7">
        <v>4.07</v>
      </c>
      <c r="K28" s="7">
        <v>203.982922</v>
      </c>
    </row>
    <row r="29" spans="1:11" ht="15.75">
      <c r="A29" s="47" t="s">
        <v>57</v>
      </c>
      <c r="B29" s="19">
        <v>116</v>
      </c>
      <c r="C29" s="17">
        <f t="shared" si="0"/>
        <v>1590.9726021185124</v>
      </c>
      <c r="D29" s="106">
        <f t="shared" si="3"/>
        <v>56.84018646519852</v>
      </c>
      <c r="E29" s="103">
        <f t="shared" si="2"/>
        <v>190.32594053480148</v>
      </c>
      <c r="F29" s="99">
        <v>4.07</v>
      </c>
      <c r="G29" s="50">
        <f t="shared" si="1"/>
        <v>251.23612699999998</v>
      </c>
      <c r="I29" s="7">
        <v>247.166127</v>
      </c>
      <c r="J29" s="7">
        <v>4.07</v>
      </c>
      <c r="K29" s="7">
        <v>251.236127</v>
      </c>
    </row>
    <row r="30" spans="1:11" ht="15.75">
      <c r="A30" s="47" t="s">
        <v>59</v>
      </c>
      <c r="B30" s="19">
        <v>116</v>
      </c>
      <c r="C30" s="17">
        <f t="shared" si="0"/>
        <v>253.97598982251245</v>
      </c>
      <c r="D30" s="106">
        <f t="shared" si="3"/>
        <v>56.84018646519852</v>
      </c>
      <c r="E30" s="103">
        <f t="shared" si="2"/>
        <v>30.38281053480147</v>
      </c>
      <c r="F30" s="99">
        <v>4.07</v>
      </c>
      <c r="G30" s="50">
        <f t="shared" si="1"/>
        <v>91.29299699999999</v>
      </c>
      <c r="I30" s="7">
        <v>87.22299699999999</v>
      </c>
      <c r="J30" s="7">
        <v>4.07</v>
      </c>
      <c r="K30" s="7">
        <v>91.292997</v>
      </c>
    </row>
    <row r="31" spans="1:11" ht="15.75">
      <c r="A31" s="47" t="s">
        <v>61</v>
      </c>
      <c r="B31" s="19">
        <v>116</v>
      </c>
      <c r="C31" s="17">
        <f t="shared" si="0"/>
        <v>194.97612092331246</v>
      </c>
      <c r="D31" s="106">
        <f t="shared" si="3"/>
        <v>56.84018646519852</v>
      </c>
      <c r="E31" s="103">
        <f t="shared" si="2"/>
        <v>23.324734534801472</v>
      </c>
      <c r="F31" s="99">
        <v>4.07</v>
      </c>
      <c r="G31" s="50">
        <f t="shared" si="1"/>
        <v>84.23492099999999</v>
      </c>
      <c r="I31" s="7">
        <v>80.16492099999999</v>
      </c>
      <c r="J31" s="7">
        <v>4.07</v>
      </c>
      <c r="K31" s="7">
        <v>84.234921</v>
      </c>
    </row>
    <row r="32" spans="1:11" ht="15.75">
      <c r="A32" s="47" t="s">
        <v>63</v>
      </c>
      <c r="B32" s="19">
        <v>116</v>
      </c>
      <c r="C32" s="17">
        <f t="shared" si="0"/>
        <v>1300.9733465393126</v>
      </c>
      <c r="D32" s="106">
        <f t="shared" si="3"/>
        <v>56.84018646519852</v>
      </c>
      <c r="E32" s="103">
        <f t="shared" si="2"/>
        <v>155.6337145348015</v>
      </c>
      <c r="F32" s="99">
        <v>4.07</v>
      </c>
      <c r="G32" s="50">
        <f t="shared" si="1"/>
        <v>216.543901</v>
      </c>
      <c r="I32" s="7">
        <v>212.473901</v>
      </c>
      <c r="J32" s="7">
        <v>4.07</v>
      </c>
      <c r="K32" s="7">
        <v>216.543901</v>
      </c>
    </row>
    <row r="33" spans="1:11" ht="15.75">
      <c r="A33" s="47" t="s">
        <v>65</v>
      </c>
      <c r="B33" s="19">
        <v>116</v>
      </c>
      <c r="C33" s="17">
        <f t="shared" si="0"/>
        <v>1382.9731362785124</v>
      </c>
      <c r="D33" s="106">
        <f t="shared" si="3"/>
        <v>56.84018646519852</v>
      </c>
      <c r="E33" s="103">
        <f t="shared" si="2"/>
        <v>165.44324053480148</v>
      </c>
      <c r="F33" s="99">
        <v>4.07</v>
      </c>
      <c r="G33" s="50">
        <f t="shared" si="1"/>
        <v>226.35342699999998</v>
      </c>
      <c r="I33" s="7">
        <v>222.283427</v>
      </c>
      <c r="J33" s="7">
        <v>4.07</v>
      </c>
      <c r="K33" s="7">
        <v>226.353427</v>
      </c>
    </row>
    <row r="34" spans="1:11" ht="15.75">
      <c r="A34" s="47" t="s">
        <v>67</v>
      </c>
      <c r="B34" s="19">
        <v>116</v>
      </c>
      <c r="C34" s="17">
        <f t="shared" si="0"/>
        <v>1179.9736423265124</v>
      </c>
      <c r="D34" s="106">
        <f t="shared" si="3"/>
        <v>56.84018646519852</v>
      </c>
      <c r="E34" s="103">
        <f t="shared" si="2"/>
        <v>141.15868053480148</v>
      </c>
      <c r="F34" s="99">
        <v>4.07</v>
      </c>
      <c r="G34" s="50">
        <f t="shared" si="1"/>
        <v>202.06886699999998</v>
      </c>
      <c r="I34" s="7">
        <v>197.998867</v>
      </c>
      <c r="J34" s="7">
        <v>4.07</v>
      </c>
      <c r="K34" s="7">
        <v>202.06886700000004</v>
      </c>
    </row>
    <row r="35" spans="1:11" ht="15.75">
      <c r="A35" s="47" t="s">
        <v>69</v>
      </c>
      <c r="B35" s="19">
        <v>116</v>
      </c>
      <c r="C35" s="17">
        <f t="shared" si="0"/>
        <v>1592.9726075921124</v>
      </c>
      <c r="D35" s="106">
        <f t="shared" si="3"/>
        <v>56.84018646519852</v>
      </c>
      <c r="E35" s="103">
        <f t="shared" si="2"/>
        <v>190.56519853480148</v>
      </c>
      <c r="F35" s="99">
        <v>4.07</v>
      </c>
      <c r="G35" s="50">
        <f t="shared" si="1"/>
        <v>251.475385</v>
      </c>
      <c r="I35" s="7">
        <v>247.405385</v>
      </c>
      <c r="J35" s="7">
        <v>4.07</v>
      </c>
      <c r="K35" s="7">
        <v>251.475385</v>
      </c>
    </row>
    <row r="36" spans="1:11" ht="15.75">
      <c r="A36" s="47" t="s">
        <v>71</v>
      </c>
      <c r="B36" s="19">
        <v>116</v>
      </c>
      <c r="C36" s="17">
        <f t="shared" si="0"/>
        <v>197.97612077451242</v>
      </c>
      <c r="D36" s="106">
        <f t="shared" si="3"/>
        <v>56.84018646519852</v>
      </c>
      <c r="E36" s="103">
        <f t="shared" si="2"/>
        <v>23.68362053480147</v>
      </c>
      <c r="F36" s="99">
        <v>4.07</v>
      </c>
      <c r="G36" s="50">
        <f t="shared" si="1"/>
        <v>84.593807</v>
      </c>
      <c r="I36" s="7">
        <v>80.52380699999999</v>
      </c>
      <c r="J36" s="7">
        <v>4.07</v>
      </c>
      <c r="K36" s="7">
        <v>84.593807</v>
      </c>
    </row>
    <row r="37" spans="1:11" ht="15.75">
      <c r="A37" s="47" t="s">
        <v>73</v>
      </c>
      <c r="B37" s="19">
        <v>116</v>
      </c>
      <c r="C37" s="17">
        <f t="shared" si="0"/>
        <v>737.9747648777126</v>
      </c>
      <c r="D37" s="106">
        <f t="shared" si="3"/>
        <v>56.84018646519852</v>
      </c>
      <c r="E37" s="103">
        <f t="shared" si="2"/>
        <v>88.2829415348015</v>
      </c>
      <c r="F37" s="99">
        <v>4.07</v>
      </c>
      <c r="G37" s="50">
        <f t="shared" si="1"/>
        <v>149.193128</v>
      </c>
      <c r="I37" s="7">
        <v>145.123128</v>
      </c>
      <c r="J37" s="7">
        <v>4.07</v>
      </c>
      <c r="K37" s="7">
        <v>149.193128</v>
      </c>
    </row>
    <row r="38" spans="1:11" ht="15.75">
      <c r="A38" s="47" t="s">
        <v>75</v>
      </c>
      <c r="B38" s="19">
        <v>116</v>
      </c>
      <c r="C38" s="17">
        <f t="shared" si="0"/>
        <v>1305.973318427313</v>
      </c>
      <c r="D38" s="106">
        <f t="shared" si="3"/>
        <v>56.84018646519852</v>
      </c>
      <c r="E38" s="103">
        <f t="shared" si="2"/>
        <v>156.23185453480153</v>
      </c>
      <c r="F38" s="99">
        <v>4.07</v>
      </c>
      <c r="G38" s="50">
        <f t="shared" si="1"/>
        <v>217.14204100000003</v>
      </c>
      <c r="I38" s="7">
        <v>213.07204100000004</v>
      </c>
      <c r="J38" s="7">
        <v>4.07</v>
      </c>
      <c r="K38" s="7">
        <v>217.142041</v>
      </c>
    </row>
    <row r="39" spans="1:11" ht="15.75">
      <c r="A39" s="47" t="s">
        <v>77</v>
      </c>
      <c r="B39" s="19">
        <v>116</v>
      </c>
      <c r="C39" s="17">
        <f t="shared" si="0"/>
        <v>1548.9727212305127</v>
      </c>
      <c r="D39" s="106">
        <f t="shared" si="3"/>
        <v>56.84018646519852</v>
      </c>
      <c r="E39" s="103">
        <f t="shared" si="2"/>
        <v>185.3015505348015</v>
      </c>
      <c r="F39" s="99">
        <v>4.07</v>
      </c>
      <c r="G39" s="50">
        <f t="shared" si="1"/>
        <v>246.211737</v>
      </c>
      <c r="I39" s="7">
        <v>242.141737</v>
      </c>
      <c r="J39" s="7">
        <v>4.07</v>
      </c>
      <c r="K39" s="7">
        <v>246.211737</v>
      </c>
    </row>
    <row r="40" spans="1:11" ht="15.75">
      <c r="A40" s="47" t="s">
        <v>79</v>
      </c>
      <c r="B40" s="19">
        <v>116</v>
      </c>
      <c r="C40" s="17">
        <f t="shared" si="0"/>
        <v>1238.9734945073128</v>
      </c>
      <c r="D40" s="106">
        <f t="shared" si="3"/>
        <v>56.84018646519852</v>
      </c>
      <c r="E40" s="103">
        <f t="shared" si="2"/>
        <v>148.2167545348015</v>
      </c>
      <c r="F40" s="99">
        <v>4.07</v>
      </c>
      <c r="G40" s="50">
        <f t="shared" si="1"/>
        <v>209.12694100000002</v>
      </c>
      <c r="I40" s="7">
        <v>205.05694100000002</v>
      </c>
      <c r="J40" s="7">
        <v>4.07</v>
      </c>
      <c r="K40" s="7">
        <v>209.12694100000002</v>
      </c>
    </row>
    <row r="41" spans="1:11" ht="15.75">
      <c r="A41" s="47" t="s">
        <v>81</v>
      </c>
      <c r="B41" s="19">
        <v>116</v>
      </c>
      <c r="C41" s="17">
        <f t="shared" si="0"/>
        <v>1259.9734516697129</v>
      </c>
      <c r="D41" s="106">
        <f t="shared" si="3"/>
        <v>56.84018646519852</v>
      </c>
      <c r="E41" s="103">
        <f t="shared" si="2"/>
        <v>150.72895153480152</v>
      </c>
      <c r="F41" s="99">
        <v>4.07</v>
      </c>
      <c r="G41" s="50">
        <f t="shared" si="1"/>
        <v>211.63913800000003</v>
      </c>
      <c r="I41" s="7">
        <v>207.56913800000004</v>
      </c>
      <c r="J41" s="7">
        <v>4.07</v>
      </c>
      <c r="K41" s="7">
        <v>211.63913800000003</v>
      </c>
    </row>
    <row r="42" spans="1:11" ht="15.75">
      <c r="A42" s="47" t="s">
        <v>83</v>
      </c>
      <c r="B42" s="19">
        <v>116</v>
      </c>
      <c r="C42" s="17">
        <f t="shared" si="0"/>
        <v>1808.9720535305125</v>
      </c>
      <c r="D42" s="106">
        <f t="shared" si="3"/>
        <v>56.84018646519852</v>
      </c>
      <c r="E42" s="103">
        <f t="shared" si="2"/>
        <v>216.4049255348015</v>
      </c>
      <c r="F42" s="99">
        <v>4.07</v>
      </c>
      <c r="G42" s="50">
        <f t="shared" si="1"/>
        <v>277.315112</v>
      </c>
      <c r="I42" s="7">
        <v>273.245112</v>
      </c>
      <c r="J42" s="7">
        <v>4.07</v>
      </c>
      <c r="K42" s="7">
        <v>277.315112</v>
      </c>
    </row>
    <row r="43" spans="1:11" ht="16.5" thickBot="1">
      <c r="A43" s="51" t="s">
        <v>85</v>
      </c>
      <c r="B43" s="46">
        <v>116</v>
      </c>
      <c r="C43" s="52">
        <f t="shared" si="0"/>
        <v>410.97558358011247</v>
      </c>
      <c r="D43" s="107">
        <f t="shared" si="3"/>
        <v>56.84018646519852</v>
      </c>
      <c r="E43" s="104">
        <f t="shared" si="2"/>
        <v>49.16446353480148</v>
      </c>
      <c r="F43" s="100">
        <v>4.07</v>
      </c>
      <c r="G43" s="53">
        <f t="shared" si="1"/>
        <v>110.07464999999999</v>
      </c>
      <c r="I43" s="7">
        <v>106.00465</v>
      </c>
      <c r="J43" s="7">
        <v>4.07</v>
      </c>
      <c r="K43" s="7">
        <v>110.07465</v>
      </c>
    </row>
    <row r="44" spans="1:11" ht="16.5" thickBot="1">
      <c r="A44" s="149" t="s">
        <v>662</v>
      </c>
      <c r="B44" s="149"/>
      <c r="C44" s="57">
        <f>SUM(C4:C43)</f>
        <v>48124.951523356016</v>
      </c>
      <c r="D44" s="115">
        <f>SUM(D4:D43)</f>
        <v>2254.0073943095963</v>
      </c>
      <c r="E44" s="115">
        <f>SUM(E4:E43)</f>
        <v>5757.124069690402</v>
      </c>
      <c r="F44" s="115">
        <f>SUM(F4:F43)</f>
        <v>162.79999999999984</v>
      </c>
      <c r="G44" s="32">
        <f>SUM(G4:G43)</f>
        <v>8173.931464</v>
      </c>
      <c r="I44" s="20">
        <f>SUM(I4:I43)</f>
        <v>8011.131464</v>
      </c>
      <c r="J44" s="20">
        <f>SUM(J4:J43)</f>
        <v>162.79999999999984</v>
      </c>
      <c r="K44" s="20">
        <f>SUM(K4:K43)</f>
        <v>8173.931464</v>
      </c>
    </row>
    <row r="45" spans="1:11" ht="7.5" customHeight="1" thickBot="1">
      <c r="A45" s="86"/>
      <c r="B45" s="86"/>
      <c r="C45" s="87"/>
      <c r="D45" s="122"/>
      <c r="E45" s="122"/>
      <c r="F45" s="122"/>
      <c r="G45" s="88"/>
      <c r="I45" s="25"/>
      <c r="J45" s="25"/>
      <c r="K45" s="25"/>
    </row>
    <row r="46" spans="4:7" ht="15.75" customHeight="1">
      <c r="D46" s="145" t="s">
        <v>643</v>
      </c>
      <c r="E46" s="147" t="s">
        <v>664</v>
      </c>
      <c r="F46" s="126" t="s">
        <v>644</v>
      </c>
      <c r="G46" s="60"/>
    </row>
    <row r="47" spans="4:7" ht="15.75" customHeight="1" thickBot="1">
      <c r="D47" s="146"/>
      <c r="E47" s="148"/>
      <c r="F47" s="127"/>
      <c r="G47" s="60"/>
    </row>
    <row r="48" spans="1:7" ht="15.75">
      <c r="A48" s="130" t="s">
        <v>665</v>
      </c>
      <c r="B48" s="131"/>
      <c r="C48" s="131"/>
      <c r="D48" s="69">
        <f>SUM(G4:G5)</f>
        <v>523.546801</v>
      </c>
      <c r="E48" s="70">
        <v>2</v>
      </c>
      <c r="F48" s="69">
        <f>D48/E48</f>
        <v>261.7734005</v>
      </c>
      <c r="G48" s="35"/>
    </row>
    <row r="49" spans="1:7" ht="15.75">
      <c r="A49" s="132" t="s">
        <v>666</v>
      </c>
      <c r="B49" s="133"/>
      <c r="C49" s="133"/>
      <c r="D49" s="61">
        <f>G97-D103-D101</f>
        <v>14897.212507</v>
      </c>
      <c r="E49" s="62">
        <v>74</v>
      </c>
      <c r="F49" s="61">
        <f>D49/E49</f>
        <v>201.31368252702703</v>
      </c>
      <c r="G49" s="35"/>
    </row>
    <row r="50" spans="1:7" ht="16.5" thickBot="1">
      <c r="A50" s="142" t="s">
        <v>667</v>
      </c>
      <c r="B50" s="143"/>
      <c r="C50" s="143"/>
      <c r="D50" s="71">
        <f>SUM(G92:G95)</f>
        <v>1422.1961000000001</v>
      </c>
      <c r="E50" s="72">
        <v>4</v>
      </c>
      <c r="F50" s="71">
        <f>D50/E50</f>
        <v>355.54902500000003</v>
      </c>
      <c r="G50" s="35"/>
    </row>
    <row r="51" spans="2:7" ht="16.5" thickBot="1">
      <c r="B51" s="153"/>
      <c r="C51" s="154"/>
      <c r="D51" s="73">
        <f>SUM(D48:D50)</f>
        <v>16842.955408</v>
      </c>
      <c r="E51" s="73">
        <f>SUM(E48:E50)</f>
        <v>80</v>
      </c>
      <c r="F51" s="71">
        <f>D51/E51</f>
        <v>210.53694260000003</v>
      </c>
      <c r="G51" s="90"/>
    </row>
    <row r="52" spans="1:11" ht="6.75" customHeight="1" thickBot="1">
      <c r="A52" s="86"/>
      <c r="B52" s="86"/>
      <c r="C52" s="89"/>
      <c r="D52" s="122"/>
      <c r="E52" s="122"/>
      <c r="F52" s="122"/>
      <c r="G52" s="24"/>
      <c r="I52" s="25"/>
      <c r="J52" s="25"/>
      <c r="K52" s="25"/>
    </row>
    <row r="53" spans="1:10" ht="35.25" customHeight="1" thickBot="1">
      <c r="A53" s="159" t="s">
        <v>654</v>
      </c>
      <c r="B53" s="160"/>
      <c r="C53" s="160"/>
      <c r="D53" s="160"/>
      <c r="E53" s="160"/>
      <c r="F53" s="160"/>
      <c r="G53" s="161"/>
      <c r="J53" s="4"/>
    </row>
    <row r="54" spans="1:11" s="11" customFormat="1" ht="19.5" customHeight="1" thickBot="1">
      <c r="A54" s="137" t="s">
        <v>671</v>
      </c>
      <c r="B54" s="8" t="s">
        <v>636</v>
      </c>
      <c r="C54" s="138" t="s">
        <v>637</v>
      </c>
      <c r="D54" s="9" t="s">
        <v>638</v>
      </c>
      <c r="E54" s="10" t="s">
        <v>639</v>
      </c>
      <c r="F54" s="140" t="s">
        <v>672</v>
      </c>
      <c r="G54" s="140" t="s">
        <v>670</v>
      </c>
      <c r="I54" s="157" t="s">
        <v>3</v>
      </c>
      <c r="J54" s="157" t="s">
        <v>4</v>
      </c>
      <c r="K54" s="157" t="s">
        <v>5</v>
      </c>
    </row>
    <row r="55" spans="1:11" s="11" customFormat="1" ht="17.25" customHeight="1" thickBot="1">
      <c r="A55" s="137"/>
      <c r="B55" s="12" t="s">
        <v>640</v>
      </c>
      <c r="C55" s="139"/>
      <c r="D55" s="13" t="s">
        <v>641</v>
      </c>
      <c r="E55" s="14" t="s">
        <v>642</v>
      </c>
      <c r="F55" s="141"/>
      <c r="G55" s="155"/>
      <c r="I55" s="158"/>
      <c r="J55" s="158"/>
      <c r="K55" s="158"/>
    </row>
    <row r="56" spans="1:11" ht="15.75">
      <c r="A56" s="47" t="s">
        <v>87</v>
      </c>
      <c r="B56" s="19">
        <v>116</v>
      </c>
      <c r="C56" s="17">
        <f aca="true" t="shared" si="4" ref="C56:C95">E56*8.3592</f>
        <v>1317.9732927545126</v>
      </c>
      <c r="D56" s="105">
        <f>B56*101610/62210*30/100</f>
        <v>56.84018646519852</v>
      </c>
      <c r="E56" s="103">
        <f t="shared" si="2"/>
        <v>157.6673955348015</v>
      </c>
      <c r="F56" s="99">
        <v>4.07</v>
      </c>
      <c r="G56" s="50">
        <f aca="true" t="shared" si="5" ref="G56:G95">D56+E56+F56</f>
        <v>218.577582</v>
      </c>
      <c r="I56" s="7">
        <v>214.507582</v>
      </c>
      <c r="J56" s="7">
        <v>4.07</v>
      </c>
      <c r="K56" s="7">
        <v>218.577582</v>
      </c>
    </row>
    <row r="57" spans="1:11" ht="15.75">
      <c r="A57" s="47" t="s">
        <v>89</v>
      </c>
      <c r="B57" s="19">
        <v>116</v>
      </c>
      <c r="C57" s="17">
        <f t="shared" si="4"/>
        <v>667.9749411065126</v>
      </c>
      <c r="D57" s="106">
        <f>B57*101610/62210*30/100</f>
        <v>56.84018646519852</v>
      </c>
      <c r="E57" s="103">
        <f t="shared" si="2"/>
        <v>79.90895553480149</v>
      </c>
      <c r="F57" s="99">
        <v>4.07</v>
      </c>
      <c r="G57" s="50">
        <f t="shared" si="5"/>
        <v>140.819142</v>
      </c>
      <c r="I57" s="7">
        <v>136.749142</v>
      </c>
      <c r="J57" s="7">
        <v>4.07</v>
      </c>
      <c r="K57" s="7">
        <v>140.819142</v>
      </c>
    </row>
    <row r="58" spans="1:11" ht="15.75">
      <c r="A58" s="47" t="s">
        <v>91</v>
      </c>
      <c r="B58" s="19">
        <v>116</v>
      </c>
      <c r="C58" s="17">
        <f t="shared" si="4"/>
        <v>1581.9726276425124</v>
      </c>
      <c r="D58" s="106">
        <f aca="true" t="shared" si="6" ref="D58:D95">B58*101610/62210*30/100</f>
        <v>56.84018646519852</v>
      </c>
      <c r="E58" s="103">
        <f t="shared" si="2"/>
        <v>189.2492855348015</v>
      </c>
      <c r="F58" s="99">
        <v>4.07</v>
      </c>
      <c r="G58" s="50">
        <f t="shared" si="5"/>
        <v>250.159472</v>
      </c>
      <c r="I58" s="7">
        <v>246.089472</v>
      </c>
      <c r="J58" s="7">
        <v>4.07</v>
      </c>
      <c r="K58" s="7">
        <v>250.159472</v>
      </c>
    </row>
    <row r="59" spans="1:11" ht="15.75">
      <c r="A59" s="47" t="s">
        <v>93</v>
      </c>
      <c r="B59" s="19">
        <v>116</v>
      </c>
      <c r="C59" s="17">
        <f t="shared" si="4"/>
        <v>1303.9733296721124</v>
      </c>
      <c r="D59" s="106">
        <f t="shared" si="6"/>
        <v>56.84018646519852</v>
      </c>
      <c r="E59" s="103">
        <f t="shared" si="2"/>
        <v>155.9925985348015</v>
      </c>
      <c r="F59" s="99">
        <v>4.07</v>
      </c>
      <c r="G59" s="50">
        <f t="shared" si="5"/>
        <v>216.902785</v>
      </c>
      <c r="I59" s="7">
        <v>212.832785</v>
      </c>
      <c r="J59" s="7">
        <v>4.07</v>
      </c>
      <c r="K59" s="7">
        <v>216.902785</v>
      </c>
    </row>
    <row r="60" spans="1:11" ht="15.75">
      <c r="A60" s="47" t="s">
        <v>95</v>
      </c>
      <c r="B60" s="19">
        <v>116</v>
      </c>
      <c r="C60" s="17">
        <f t="shared" si="4"/>
        <v>1290.9733693265125</v>
      </c>
      <c r="D60" s="106">
        <f t="shared" si="6"/>
        <v>56.84018646519852</v>
      </c>
      <c r="E60" s="103">
        <f t="shared" si="2"/>
        <v>154.43743053480148</v>
      </c>
      <c r="F60" s="99">
        <v>4.07</v>
      </c>
      <c r="G60" s="50">
        <f t="shared" si="5"/>
        <v>215.34761699999999</v>
      </c>
      <c r="I60" s="7">
        <v>211.277617</v>
      </c>
      <c r="J60" s="7">
        <v>4.07</v>
      </c>
      <c r="K60" s="7">
        <v>215.34761700000004</v>
      </c>
    </row>
    <row r="61" spans="1:11" ht="15.75">
      <c r="A61" s="47" t="s">
        <v>97</v>
      </c>
      <c r="B61" s="19">
        <v>116</v>
      </c>
      <c r="C61" s="17">
        <f t="shared" si="4"/>
        <v>872.9744154545125</v>
      </c>
      <c r="D61" s="106">
        <f t="shared" si="6"/>
        <v>56.84018646519852</v>
      </c>
      <c r="E61" s="103">
        <f t="shared" si="2"/>
        <v>104.43277053480148</v>
      </c>
      <c r="F61" s="99">
        <v>4.07</v>
      </c>
      <c r="G61" s="50">
        <f t="shared" si="5"/>
        <v>165.34295699999998</v>
      </c>
      <c r="I61" s="7">
        <v>161.272957</v>
      </c>
      <c r="J61" s="7">
        <v>4.07</v>
      </c>
      <c r="K61" s="7">
        <v>165.34295700000004</v>
      </c>
    </row>
    <row r="62" spans="1:11" ht="15.75">
      <c r="A62" s="47" t="s">
        <v>99</v>
      </c>
      <c r="B62" s="19">
        <v>116</v>
      </c>
      <c r="C62" s="17">
        <f t="shared" si="4"/>
        <v>775.9746682553125</v>
      </c>
      <c r="D62" s="106">
        <f t="shared" si="6"/>
        <v>56.84018646519852</v>
      </c>
      <c r="E62" s="103">
        <f t="shared" si="2"/>
        <v>92.82881953480148</v>
      </c>
      <c r="F62" s="99">
        <v>4.07</v>
      </c>
      <c r="G62" s="50">
        <f t="shared" si="5"/>
        <v>153.739006</v>
      </c>
      <c r="I62" s="7">
        <v>149.669006</v>
      </c>
      <c r="J62" s="7">
        <v>4.07</v>
      </c>
      <c r="K62" s="7">
        <v>153.739006</v>
      </c>
    </row>
    <row r="63" spans="1:11" ht="15.75">
      <c r="A63" s="47" t="s">
        <v>101</v>
      </c>
      <c r="B63" s="19">
        <v>116</v>
      </c>
      <c r="C63" s="17">
        <f t="shared" si="4"/>
        <v>1743.9722183657125</v>
      </c>
      <c r="D63" s="106">
        <f t="shared" si="6"/>
        <v>56.84018646519852</v>
      </c>
      <c r="E63" s="103">
        <f t="shared" si="2"/>
        <v>208.6290815348015</v>
      </c>
      <c r="F63" s="99">
        <v>4.07</v>
      </c>
      <c r="G63" s="50">
        <f t="shared" si="5"/>
        <v>269.539268</v>
      </c>
      <c r="I63" s="7">
        <v>265.469268</v>
      </c>
      <c r="J63" s="7">
        <v>4.07</v>
      </c>
      <c r="K63" s="7">
        <v>269.539268</v>
      </c>
    </row>
    <row r="64" spans="1:11" ht="15.75">
      <c r="A64" s="47" t="s">
        <v>103</v>
      </c>
      <c r="B64" s="19">
        <v>116</v>
      </c>
      <c r="C64" s="17">
        <f t="shared" si="4"/>
        <v>1347.9732243929125</v>
      </c>
      <c r="D64" s="106">
        <f t="shared" si="6"/>
        <v>56.84018646519852</v>
      </c>
      <c r="E64" s="103">
        <f t="shared" si="2"/>
        <v>161.25624753480147</v>
      </c>
      <c r="F64" s="99">
        <v>4.07</v>
      </c>
      <c r="G64" s="50">
        <f t="shared" si="5"/>
        <v>222.16643399999998</v>
      </c>
      <c r="I64" s="7">
        <v>218.096434</v>
      </c>
      <c r="J64" s="7">
        <v>4.07</v>
      </c>
      <c r="K64" s="7">
        <v>222.166434</v>
      </c>
    </row>
    <row r="65" spans="1:11" ht="15.75">
      <c r="A65" s="47" t="s">
        <v>105</v>
      </c>
      <c r="B65" s="19">
        <v>116</v>
      </c>
      <c r="C65" s="17">
        <f t="shared" si="4"/>
        <v>1259.9734349513126</v>
      </c>
      <c r="D65" s="106">
        <f t="shared" si="6"/>
        <v>56.84018646519852</v>
      </c>
      <c r="E65" s="103">
        <f t="shared" si="2"/>
        <v>150.7289495348015</v>
      </c>
      <c r="F65" s="99">
        <v>4.07</v>
      </c>
      <c r="G65" s="50">
        <f t="shared" si="5"/>
        <v>211.639136</v>
      </c>
      <c r="I65" s="7">
        <v>207.56913600000001</v>
      </c>
      <c r="J65" s="7">
        <v>4.07</v>
      </c>
      <c r="K65" s="7">
        <v>211.639136</v>
      </c>
    </row>
    <row r="66" spans="1:11" ht="15.75">
      <c r="A66" s="47" t="s">
        <v>107</v>
      </c>
      <c r="B66" s="19">
        <v>116</v>
      </c>
      <c r="C66" s="17">
        <f t="shared" si="4"/>
        <v>1463.9729399993123</v>
      </c>
      <c r="D66" s="106">
        <f t="shared" si="6"/>
        <v>56.84018646519852</v>
      </c>
      <c r="E66" s="103">
        <f t="shared" si="2"/>
        <v>175.13313953480147</v>
      </c>
      <c r="F66" s="99">
        <v>4.07</v>
      </c>
      <c r="G66" s="50">
        <f t="shared" si="5"/>
        <v>236.04332599999998</v>
      </c>
      <c r="I66" s="7">
        <v>231.973326</v>
      </c>
      <c r="J66" s="7">
        <v>4.07</v>
      </c>
      <c r="K66" s="7">
        <v>236.043326</v>
      </c>
    </row>
    <row r="67" spans="1:11" ht="15.75">
      <c r="A67" s="47" t="s">
        <v>109</v>
      </c>
      <c r="B67" s="19">
        <v>116</v>
      </c>
      <c r="C67" s="17">
        <f t="shared" si="4"/>
        <v>272.97592479291256</v>
      </c>
      <c r="D67" s="106">
        <f t="shared" si="6"/>
        <v>56.84018646519852</v>
      </c>
      <c r="E67" s="103">
        <f t="shared" si="2"/>
        <v>32.655747534801485</v>
      </c>
      <c r="F67" s="99">
        <v>4.07</v>
      </c>
      <c r="G67" s="50">
        <f t="shared" si="5"/>
        <v>93.565934</v>
      </c>
      <c r="I67" s="7">
        <v>89.495934</v>
      </c>
      <c r="J67" s="7">
        <v>4.07</v>
      </c>
      <c r="K67" s="7">
        <v>93.565934</v>
      </c>
    </row>
    <row r="68" spans="1:11" ht="15.75">
      <c r="A68" s="47" t="s">
        <v>111</v>
      </c>
      <c r="B68" s="19">
        <v>116</v>
      </c>
      <c r="C68" s="17">
        <f t="shared" si="4"/>
        <v>1535.9727525257124</v>
      </c>
      <c r="D68" s="106">
        <f t="shared" si="6"/>
        <v>56.84018646519852</v>
      </c>
      <c r="E68" s="103">
        <f t="shared" si="2"/>
        <v>183.7463815348015</v>
      </c>
      <c r="F68" s="99">
        <v>4.07</v>
      </c>
      <c r="G68" s="50">
        <f t="shared" si="5"/>
        <v>244.656568</v>
      </c>
      <c r="I68" s="7">
        <v>240.586568</v>
      </c>
      <c r="J68" s="7">
        <v>4.07</v>
      </c>
      <c r="K68" s="7">
        <v>244.65656800000002</v>
      </c>
    </row>
    <row r="69" spans="1:11" ht="15.75">
      <c r="A69" s="47" t="s">
        <v>113</v>
      </c>
      <c r="B69" s="19">
        <v>116</v>
      </c>
      <c r="C69" s="17">
        <f t="shared" si="4"/>
        <v>1369.9731592145124</v>
      </c>
      <c r="D69" s="106">
        <f t="shared" si="6"/>
        <v>56.84018646519852</v>
      </c>
      <c r="E69" s="103">
        <f t="shared" si="2"/>
        <v>163.88807053480147</v>
      </c>
      <c r="F69" s="99">
        <v>4.07</v>
      </c>
      <c r="G69" s="50">
        <f t="shared" si="5"/>
        <v>224.79825699999998</v>
      </c>
      <c r="I69" s="7">
        <v>220.72825699999999</v>
      </c>
      <c r="J69" s="7">
        <v>4.07</v>
      </c>
      <c r="K69" s="7">
        <v>224.798257</v>
      </c>
    </row>
    <row r="70" spans="1:11" ht="15.75">
      <c r="A70" s="47" t="s">
        <v>115</v>
      </c>
      <c r="B70" s="19">
        <v>116</v>
      </c>
      <c r="C70" s="17">
        <f t="shared" si="4"/>
        <v>526.9752908273125</v>
      </c>
      <c r="D70" s="106">
        <f t="shared" si="6"/>
        <v>56.84018646519852</v>
      </c>
      <c r="E70" s="103">
        <f t="shared" si="2"/>
        <v>63.04135453480148</v>
      </c>
      <c r="F70" s="99">
        <v>4.07</v>
      </c>
      <c r="G70" s="50">
        <f t="shared" si="5"/>
        <v>123.95154099999999</v>
      </c>
      <c r="I70" s="7">
        <v>119.881541</v>
      </c>
      <c r="J70" s="7">
        <v>4.07</v>
      </c>
      <c r="K70" s="7">
        <v>123.951541</v>
      </c>
    </row>
    <row r="71" spans="1:11" ht="15.75">
      <c r="A71" s="47" t="s">
        <v>117</v>
      </c>
      <c r="B71" s="19">
        <v>116</v>
      </c>
      <c r="C71" s="17">
        <f t="shared" si="4"/>
        <v>1804.9720760201128</v>
      </c>
      <c r="D71" s="106">
        <f t="shared" si="6"/>
        <v>56.84018646519852</v>
      </c>
      <c r="E71" s="103">
        <f t="shared" si="2"/>
        <v>215.92641353480153</v>
      </c>
      <c r="F71" s="99">
        <v>4.07</v>
      </c>
      <c r="G71" s="50">
        <f t="shared" si="5"/>
        <v>276.83660000000003</v>
      </c>
      <c r="I71" s="7">
        <v>272.76660000000004</v>
      </c>
      <c r="J71" s="7">
        <v>4.07</v>
      </c>
      <c r="K71" s="7">
        <v>276.83660000000003</v>
      </c>
    </row>
    <row r="72" spans="1:11" ht="15.75">
      <c r="A72" s="47" t="s">
        <v>119</v>
      </c>
      <c r="B72" s="19">
        <v>116</v>
      </c>
      <c r="C72" s="17">
        <f t="shared" si="4"/>
        <v>675.9749128457124</v>
      </c>
      <c r="D72" s="106">
        <f t="shared" si="6"/>
        <v>56.84018646519852</v>
      </c>
      <c r="E72" s="103">
        <f t="shared" si="2"/>
        <v>80.86598153480148</v>
      </c>
      <c r="F72" s="99">
        <v>4.07</v>
      </c>
      <c r="G72" s="50">
        <f t="shared" si="5"/>
        <v>141.77616799999998</v>
      </c>
      <c r="I72" s="7">
        <v>137.706168</v>
      </c>
      <c r="J72" s="7">
        <v>4.07</v>
      </c>
      <c r="K72" s="7">
        <v>141.77616799999998</v>
      </c>
    </row>
    <row r="73" spans="1:11" ht="15.75">
      <c r="A73" s="47" t="s">
        <v>121</v>
      </c>
      <c r="B73" s="19">
        <v>116</v>
      </c>
      <c r="C73" s="17">
        <f t="shared" si="4"/>
        <v>1444.9729883105126</v>
      </c>
      <c r="D73" s="106">
        <f t="shared" si="6"/>
        <v>56.84018646519852</v>
      </c>
      <c r="E73" s="103">
        <f t="shared" si="2"/>
        <v>172.8602005348015</v>
      </c>
      <c r="F73" s="99">
        <v>4.07</v>
      </c>
      <c r="G73" s="50">
        <f t="shared" si="5"/>
        <v>233.770387</v>
      </c>
      <c r="I73" s="7">
        <v>229.700387</v>
      </c>
      <c r="J73" s="7">
        <v>4.07</v>
      </c>
      <c r="K73" s="7">
        <v>233.77038700000003</v>
      </c>
    </row>
    <row r="74" spans="1:11" ht="15.75">
      <c r="A74" s="47" t="s">
        <v>123</v>
      </c>
      <c r="B74" s="19">
        <v>116</v>
      </c>
      <c r="C74" s="17">
        <f t="shared" si="4"/>
        <v>1581.9726276425124</v>
      </c>
      <c r="D74" s="106">
        <f t="shared" si="6"/>
        <v>56.84018646519852</v>
      </c>
      <c r="E74" s="103">
        <f t="shared" si="2"/>
        <v>189.2492855348015</v>
      </c>
      <c r="F74" s="99">
        <v>4.07</v>
      </c>
      <c r="G74" s="50">
        <f t="shared" si="5"/>
        <v>250.159472</v>
      </c>
      <c r="I74" s="7">
        <v>246.089472</v>
      </c>
      <c r="J74" s="7">
        <v>4.07</v>
      </c>
      <c r="K74" s="7">
        <v>250.159472</v>
      </c>
    </row>
    <row r="75" spans="1:11" ht="15.75">
      <c r="A75" s="47" t="s">
        <v>125</v>
      </c>
      <c r="B75" s="19">
        <v>116</v>
      </c>
      <c r="C75" s="17">
        <f t="shared" si="4"/>
        <v>981.9741453401128</v>
      </c>
      <c r="D75" s="106">
        <f t="shared" si="6"/>
        <v>56.84018646519852</v>
      </c>
      <c r="E75" s="103">
        <f t="shared" si="2"/>
        <v>117.47226353480153</v>
      </c>
      <c r="F75" s="99">
        <v>4.07</v>
      </c>
      <c r="G75" s="50">
        <f t="shared" si="5"/>
        <v>178.38245000000003</v>
      </c>
      <c r="I75" s="7">
        <v>174.31245000000004</v>
      </c>
      <c r="J75" s="7">
        <v>4.07</v>
      </c>
      <c r="K75" s="7">
        <v>178.38245</v>
      </c>
    </row>
    <row r="76" spans="1:11" ht="15.75">
      <c r="A76" s="47" t="s">
        <v>127</v>
      </c>
      <c r="B76" s="19">
        <v>116</v>
      </c>
      <c r="C76" s="17">
        <f t="shared" si="4"/>
        <v>431.97552402411264</v>
      </c>
      <c r="D76" s="106">
        <f t="shared" si="6"/>
        <v>56.84018646519852</v>
      </c>
      <c r="E76" s="103">
        <f t="shared" si="2"/>
        <v>51.6766585348015</v>
      </c>
      <c r="F76" s="99">
        <v>4.07</v>
      </c>
      <c r="G76" s="50">
        <f t="shared" si="5"/>
        <v>112.58684500000001</v>
      </c>
      <c r="I76" s="7">
        <v>108.51684500000002</v>
      </c>
      <c r="J76" s="7">
        <v>4.07</v>
      </c>
      <c r="K76" s="7">
        <v>112.586845</v>
      </c>
    </row>
    <row r="77" spans="1:11" ht="15.75">
      <c r="A77" s="47" t="s">
        <v>129</v>
      </c>
      <c r="B77" s="19">
        <v>116</v>
      </c>
      <c r="C77" s="17">
        <f t="shared" si="4"/>
        <v>507.9753474977125</v>
      </c>
      <c r="D77" s="106">
        <f t="shared" si="6"/>
        <v>56.84018646519852</v>
      </c>
      <c r="E77" s="103">
        <f t="shared" si="2"/>
        <v>60.76841653480148</v>
      </c>
      <c r="F77" s="99">
        <v>4.07</v>
      </c>
      <c r="G77" s="50">
        <f t="shared" si="5"/>
        <v>121.67860300000001</v>
      </c>
      <c r="I77" s="7">
        <v>117.608603</v>
      </c>
      <c r="J77" s="7">
        <v>4.07</v>
      </c>
      <c r="K77" s="7">
        <v>121.67860300000001</v>
      </c>
    </row>
    <row r="78" spans="1:11" ht="15.75">
      <c r="A78" s="47" t="s">
        <v>131</v>
      </c>
      <c r="B78" s="19">
        <v>116</v>
      </c>
      <c r="C78" s="17">
        <f t="shared" si="4"/>
        <v>1025.9740317017122</v>
      </c>
      <c r="D78" s="106">
        <f t="shared" si="6"/>
        <v>56.84018646519852</v>
      </c>
      <c r="E78" s="103">
        <f t="shared" si="2"/>
        <v>122.73591153480146</v>
      </c>
      <c r="F78" s="99">
        <v>4.07</v>
      </c>
      <c r="G78" s="50">
        <f t="shared" si="5"/>
        <v>183.64609799999997</v>
      </c>
      <c r="I78" s="7">
        <v>179.57609799999997</v>
      </c>
      <c r="J78" s="7">
        <v>4.07</v>
      </c>
      <c r="K78" s="7">
        <v>183.646098</v>
      </c>
    </row>
    <row r="79" spans="1:11" ht="15.75">
      <c r="A79" s="47" t="s">
        <v>133</v>
      </c>
      <c r="B79" s="19">
        <v>116</v>
      </c>
      <c r="C79" s="17">
        <f t="shared" si="4"/>
        <v>1379.9731447865124</v>
      </c>
      <c r="D79" s="106">
        <f t="shared" si="6"/>
        <v>56.84018646519852</v>
      </c>
      <c r="E79" s="103">
        <f t="shared" si="2"/>
        <v>165.0843555348015</v>
      </c>
      <c r="F79" s="99">
        <v>4.07</v>
      </c>
      <c r="G79" s="50">
        <f t="shared" si="5"/>
        <v>225.994542</v>
      </c>
      <c r="I79" s="7">
        <v>221.924542</v>
      </c>
      <c r="J79" s="7">
        <v>4.07</v>
      </c>
      <c r="K79" s="7">
        <v>225.994542</v>
      </c>
    </row>
    <row r="80" spans="1:11" ht="15.75">
      <c r="A80" s="47" t="s">
        <v>135</v>
      </c>
      <c r="B80" s="19">
        <v>116</v>
      </c>
      <c r="C80" s="17">
        <f t="shared" si="4"/>
        <v>2106.9713059265123</v>
      </c>
      <c r="D80" s="106">
        <f t="shared" si="6"/>
        <v>56.84018646519852</v>
      </c>
      <c r="E80" s="103">
        <f t="shared" si="2"/>
        <v>252.05418053480147</v>
      </c>
      <c r="F80" s="99">
        <v>4.07</v>
      </c>
      <c r="G80" s="50">
        <f t="shared" si="5"/>
        <v>312.964367</v>
      </c>
      <c r="I80" s="7">
        <v>308.894367</v>
      </c>
      <c r="J80" s="7">
        <v>4.07</v>
      </c>
      <c r="K80" s="7">
        <v>312.964367</v>
      </c>
    </row>
    <row r="81" spans="1:11" ht="15.75">
      <c r="A81" s="47" t="s">
        <v>137</v>
      </c>
      <c r="B81" s="19">
        <v>116</v>
      </c>
      <c r="C81" s="17">
        <f t="shared" si="4"/>
        <v>1419.8290496993125</v>
      </c>
      <c r="D81" s="106">
        <f t="shared" si="6"/>
        <v>56.84018646519852</v>
      </c>
      <c r="E81" s="103">
        <f aca="true" t="shared" si="7" ref="E81:E95">I81-D81</f>
        <v>169.8522645348015</v>
      </c>
      <c r="F81" s="99">
        <v>4.07</v>
      </c>
      <c r="G81" s="50">
        <f t="shared" si="5"/>
        <v>230.762451</v>
      </c>
      <c r="I81" s="7">
        <v>226.692451</v>
      </c>
      <c r="J81" s="7">
        <v>4.07</v>
      </c>
      <c r="K81" s="7">
        <v>230.762451</v>
      </c>
    </row>
    <row r="82" spans="1:11" ht="15.75">
      <c r="A82" s="47" t="s">
        <v>139</v>
      </c>
      <c r="B82" s="19">
        <v>116</v>
      </c>
      <c r="C82" s="17">
        <f t="shared" si="4"/>
        <v>1259.9734433105127</v>
      </c>
      <c r="D82" s="106">
        <f t="shared" si="6"/>
        <v>56.84018646519852</v>
      </c>
      <c r="E82" s="103">
        <f t="shared" si="7"/>
        <v>150.7289505348015</v>
      </c>
      <c r="F82" s="99">
        <v>4.07</v>
      </c>
      <c r="G82" s="50">
        <f t="shared" si="5"/>
        <v>211.639137</v>
      </c>
      <c r="I82" s="7">
        <v>207.569137</v>
      </c>
      <c r="J82" s="7">
        <v>4.07</v>
      </c>
      <c r="K82" s="7">
        <v>211.639137</v>
      </c>
    </row>
    <row r="83" spans="1:11" ht="15.75">
      <c r="A83" s="47" t="s">
        <v>141</v>
      </c>
      <c r="B83" s="19">
        <v>116</v>
      </c>
      <c r="C83" s="17">
        <f t="shared" si="4"/>
        <v>1949.9717038097124</v>
      </c>
      <c r="D83" s="106">
        <f t="shared" si="6"/>
        <v>56.84018646519852</v>
      </c>
      <c r="E83" s="103">
        <f t="shared" si="7"/>
        <v>233.27252653480147</v>
      </c>
      <c r="F83" s="99">
        <v>4.07</v>
      </c>
      <c r="G83" s="50">
        <f t="shared" si="5"/>
        <v>294.182713</v>
      </c>
      <c r="I83" s="7">
        <v>290.112713</v>
      </c>
      <c r="J83" s="7">
        <v>4.07</v>
      </c>
      <c r="K83" s="7">
        <v>294.182713</v>
      </c>
    </row>
    <row r="84" spans="1:11" ht="15.75">
      <c r="A84" s="47" t="s">
        <v>143</v>
      </c>
      <c r="B84" s="19">
        <v>116</v>
      </c>
      <c r="C84" s="17">
        <f t="shared" si="4"/>
        <v>984.9741284729125</v>
      </c>
      <c r="D84" s="106">
        <f t="shared" si="6"/>
        <v>56.84018646519852</v>
      </c>
      <c r="E84" s="103">
        <f t="shared" si="7"/>
        <v>117.83114753480149</v>
      </c>
      <c r="F84" s="99">
        <v>4.07</v>
      </c>
      <c r="G84" s="50">
        <f t="shared" si="5"/>
        <v>178.741334</v>
      </c>
      <c r="I84" s="7">
        <v>174.671334</v>
      </c>
      <c r="J84" s="7">
        <v>4.07</v>
      </c>
      <c r="K84" s="7">
        <v>178.741334</v>
      </c>
    </row>
    <row r="85" spans="1:11" ht="15.75">
      <c r="A85" s="47" t="s">
        <v>145</v>
      </c>
      <c r="B85" s="19">
        <v>116</v>
      </c>
      <c r="C85" s="17">
        <f t="shared" si="4"/>
        <v>31.97654418171252</v>
      </c>
      <c r="D85" s="106">
        <f t="shared" si="6"/>
        <v>56.84018646519852</v>
      </c>
      <c r="E85" s="103">
        <f t="shared" si="7"/>
        <v>3.825311534801479</v>
      </c>
      <c r="F85" s="99">
        <v>4.07</v>
      </c>
      <c r="G85" s="50">
        <f t="shared" si="5"/>
        <v>64.735498</v>
      </c>
      <c r="I85" s="7">
        <v>60.665498</v>
      </c>
      <c r="J85" s="7">
        <v>4.07</v>
      </c>
      <c r="K85" s="7">
        <v>64.73549799999999</v>
      </c>
    </row>
    <row r="86" spans="1:11" ht="15.75">
      <c r="A86" s="47" t="s">
        <v>147</v>
      </c>
      <c r="B86" s="19">
        <v>116</v>
      </c>
      <c r="C86" s="17">
        <f t="shared" si="4"/>
        <v>1569.9726700337123</v>
      </c>
      <c r="D86" s="106">
        <f t="shared" si="6"/>
        <v>56.84018646519852</v>
      </c>
      <c r="E86" s="103">
        <f t="shared" si="7"/>
        <v>187.81374653480148</v>
      </c>
      <c r="F86" s="99">
        <v>4.07</v>
      </c>
      <c r="G86" s="50">
        <f t="shared" si="5"/>
        <v>248.723933</v>
      </c>
      <c r="I86" s="7">
        <v>244.653933</v>
      </c>
      <c r="J86" s="7">
        <v>4.07</v>
      </c>
      <c r="K86" s="7">
        <v>248.72393300000002</v>
      </c>
    </row>
    <row r="87" spans="1:11" ht="15.75">
      <c r="A87" s="47" t="s">
        <v>149</v>
      </c>
      <c r="B87" s="19">
        <v>116</v>
      </c>
      <c r="C87" s="17">
        <f t="shared" si="4"/>
        <v>93.97637949531247</v>
      </c>
      <c r="D87" s="106">
        <f t="shared" si="6"/>
        <v>56.84018646519852</v>
      </c>
      <c r="E87" s="103">
        <f t="shared" si="7"/>
        <v>11.242269534801473</v>
      </c>
      <c r="F87" s="99">
        <v>4.07</v>
      </c>
      <c r="G87" s="50">
        <f t="shared" si="5"/>
        <v>72.152456</v>
      </c>
      <c r="I87" s="7">
        <v>68.082456</v>
      </c>
      <c r="J87" s="7">
        <v>4.07</v>
      </c>
      <c r="K87" s="7">
        <v>72.152456</v>
      </c>
    </row>
    <row r="88" spans="1:11" ht="15.75">
      <c r="A88" s="47" t="s">
        <v>224</v>
      </c>
      <c r="B88" s="19">
        <v>116</v>
      </c>
      <c r="C88" s="17">
        <f t="shared" si="4"/>
        <v>1445.9729743289124</v>
      </c>
      <c r="D88" s="106">
        <f t="shared" si="6"/>
        <v>56.84018646519852</v>
      </c>
      <c r="E88" s="103">
        <f t="shared" si="7"/>
        <v>172.97982753480147</v>
      </c>
      <c r="F88" s="99">
        <v>4.07</v>
      </c>
      <c r="G88" s="50">
        <f t="shared" si="5"/>
        <v>233.89001399999998</v>
      </c>
      <c r="I88" s="7">
        <v>229.820014</v>
      </c>
      <c r="J88" s="7">
        <v>4.07</v>
      </c>
      <c r="K88" s="7">
        <v>233.890014</v>
      </c>
    </row>
    <row r="89" spans="1:11" ht="15.75">
      <c r="A89" s="47" t="s">
        <v>226</v>
      </c>
      <c r="B89" s="19">
        <v>116</v>
      </c>
      <c r="C89" s="17">
        <f t="shared" si="4"/>
        <v>1627.9725111185128</v>
      </c>
      <c r="D89" s="106">
        <f t="shared" si="6"/>
        <v>56.84018646519852</v>
      </c>
      <c r="E89" s="103">
        <f t="shared" si="7"/>
        <v>194.7521905348015</v>
      </c>
      <c r="F89" s="99">
        <v>4.07</v>
      </c>
      <c r="G89" s="50">
        <f t="shared" si="5"/>
        <v>255.66237700000002</v>
      </c>
      <c r="I89" s="7">
        <v>251.59237700000003</v>
      </c>
      <c r="J89" s="7">
        <v>4.07</v>
      </c>
      <c r="K89" s="7">
        <v>255.662377</v>
      </c>
    </row>
    <row r="90" spans="1:11" ht="15.75">
      <c r="A90" s="47" t="s">
        <v>228</v>
      </c>
      <c r="B90" s="19">
        <v>116</v>
      </c>
      <c r="C90" s="17">
        <f t="shared" si="4"/>
        <v>783.9746483537126</v>
      </c>
      <c r="D90" s="106">
        <f t="shared" si="6"/>
        <v>56.84018646519852</v>
      </c>
      <c r="E90" s="103">
        <f t="shared" si="7"/>
        <v>93.7858465348015</v>
      </c>
      <c r="F90" s="99">
        <v>4.07</v>
      </c>
      <c r="G90" s="50">
        <f t="shared" si="5"/>
        <v>154.696033</v>
      </c>
      <c r="I90" s="7">
        <v>150.626033</v>
      </c>
      <c r="J90" s="7">
        <v>4.07</v>
      </c>
      <c r="K90" s="7">
        <v>154.696033</v>
      </c>
    </row>
    <row r="91" spans="1:11" ht="15.75">
      <c r="A91" s="47" t="s">
        <v>230</v>
      </c>
      <c r="B91" s="19">
        <v>116</v>
      </c>
      <c r="C91" s="17">
        <f t="shared" si="4"/>
        <v>1802.9720621873123</v>
      </c>
      <c r="D91" s="106">
        <f t="shared" si="6"/>
        <v>56.84018646519852</v>
      </c>
      <c r="E91" s="103">
        <f t="shared" si="7"/>
        <v>215.68715453480146</v>
      </c>
      <c r="F91" s="99">
        <v>4.07</v>
      </c>
      <c r="G91" s="50">
        <f t="shared" si="5"/>
        <v>276.597341</v>
      </c>
      <c r="I91" s="7">
        <v>272.527341</v>
      </c>
      <c r="J91" s="7">
        <v>4.07</v>
      </c>
      <c r="K91" s="7">
        <v>276.59734100000003</v>
      </c>
    </row>
    <row r="92" spans="1:11" ht="15.75">
      <c r="A92" s="47" t="s">
        <v>232</v>
      </c>
      <c r="B92" s="19">
        <v>253</v>
      </c>
      <c r="C92" s="17">
        <f t="shared" si="4"/>
        <v>828.9469168009971</v>
      </c>
      <c r="D92" s="106">
        <f t="shared" si="6"/>
        <v>123.9704066870278</v>
      </c>
      <c r="E92" s="103">
        <f t="shared" si="7"/>
        <v>99.16581931297219</v>
      </c>
      <c r="F92" s="99">
        <v>4.07</v>
      </c>
      <c r="G92" s="50">
        <f t="shared" si="5"/>
        <v>227.206226</v>
      </c>
      <c r="I92" s="7">
        <v>223.136226</v>
      </c>
      <c r="J92" s="7">
        <v>4.07</v>
      </c>
      <c r="K92" s="7">
        <v>227.206226</v>
      </c>
    </row>
    <row r="93" spans="1:11" ht="15.75">
      <c r="A93" s="47" t="s">
        <v>234</v>
      </c>
      <c r="B93" s="19">
        <v>253</v>
      </c>
      <c r="C93" s="17">
        <f t="shared" si="4"/>
        <v>1692.944733991397</v>
      </c>
      <c r="D93" s="106">
        <f t="shared" si="6"/>
        <v>123.9704066870278</v>
      </c>
      <c r="E93" s="103">
        <f t="shared" si="7"/>
        <v>202.5247313129722</v>
      </c>
      <c r="F93" s="99">
        <v>4.07</v>
      </c>
      <c r="G93" s="50">
        <f t="shared" si="5"/>
        <v>330.565138</v>
      </c>
      <c r="I93" s="7">
        <v>326.495138</v>
      </c>
      <c r="J93" s="7">
        <v>4.07</v>
      </c>
      <c r="K93" s="7">
        <v>330.565138</v>
      </c>
    </row>
    <row r="94" spans="1:11" ht="15.75">
      <c r="A94" s="47" t="s">
        <v>236</v>
      </c>
      <c r="B94" s="19">
        <v>255</v>
      </c>
      <c r="C94" s="17">
        <f t="shared" si="4"/>
        <v>1670.9443961316613</v>
      </c>
      <c r="D94" s="106">
        <f t="shared" si="6"/>
        <v>124.95040990194502</v>
      </c>
      <c r="E94" s="103">
        <f t="shared" si="7"/>
        <v>199.892860098055</v>
      </c>
      <c r="F94" s="99">
        <v>4.07</v>
      </c>
      <c r="G94" s="50">
        <f t="shared" si="5"/>
        <v>328.91327</v>
      </c>
      <c r="I94" s="7">
        <v>324.84327</v>
      </c>
      <c r="J94" s="7">
        <v>4.07</v>
      </c>
      <c r="K94" s="7">
        <v>328.91327000000007</v>
      </c>
    </row>
    <row r="95" spans="1:11" ht="16.5" thickBot="1">
      <c r="A95" s="51" t="s">
        <v>238</v>
      </c>
      <c r="B95" s="46">
        <v>255</v>
      </c>
      <c r="C95" s="46">
        <f t="shared" si="4"/>
        <v>3397.9400361348607</v>
      </c>
      <c r="D95" s="107">
        <f t="shared" si="6"/>
        <v>124.95040990194502</v>
      </c>
      <c r="E95" s="104">
        <f t="shared" si="7"/>
        <v>406.49105609805497</v>
      </c>
      <c r="F95" s="100">
        <v>4.07</v>
      </c>
      <c r="G95" s="53">
        <f t="shared" si="5"/>
        <v>535.511466</v>
      </c>
      <c r="I95" s="7">
        <v>531.441466</v>
      </c>
      <c r="J95" s="7">
        <v>4.07</v>
      </c>
      <c r="K95" s="7">
        <v>535.511466</v>
      </c>
    </row>
    <row r="96" spans="1:11" ht="16.5" thickBot="1">
      <c r="A96" s="149" t="s">
        <v>662</v>
      </c>
      <c r="B96" s="149"/>
      <c r="C96" s="58">
        <f>SUM(C56:C95)</f>
        <v>49838.68389142776</v>
      </c>
      <c r="D96" s="117">
        <f>SUM(D56:D95)</f>
        <v>2544.0883459250913</v>
      </c>
      <c r="E96" s="117">
        <f>SUM(E56:E95)</f>
        <v>5962.135598074909</v>
      </c>
      <c r="F96" s="117">
        <f>SUM(F56:F95)</f>
        <v>162.79999999999984</v>
      </c>
      <c r="G96" s="59">
        <f>SUM(G56:G95)</f>
        <v>8669.023944</v>
      </c>
      <c r="I96" s="20">
        <f>SUM(I56:I95)</f>
        <v>8506.223943999998</v>
      </c>
      <c r="J96" s="20">
        <f>SUM(J56:J95)</f>
        <v>162.79999999999984</v>
      </c>
      <c r="K96" s="20">
        <f>SUM(K56:K95)</f>
        <v>8669.023944</v>
      </c>
    </row>
    <row r="97" spans="1:11" ht="16.5" thickBot="1">
      <c r="A97" s="149" t="s">
        <v>663</v>
      </c>
      <c r="B97" s="149"/>
      <c r="C97" s="55">
        <f>SUM(C44+C96)</f>
        <v>97963.63541478378</v>
      </c>
      <c r="D97" s="118">
        <f>SUM(D44+D96)</f>
        <v>4798.095740234688</v>
      </c>
      <c r="E97" s="118">
        <f>SUM(E44+E96)</f>
        <v>11719.259667765311</v>
      </c>
      <c r="F97" s="118">
        <f>SUM(F44+F96)</f>
        <v>325.5999999999997</v>
      </c>
      <c r="G97" s="56">
        <f>SUM(G44+G96)</f>
        <v>16842.955408</v>
      </c>
      <c r="I97" s="34">
        <f>SUM(I44+I96)</f>
        <v>16517.355407999996</v>
      </c>
      <c r="J97" s="34">
        <f>SUM(J44+J96)</f>
        <v>325.5999999999997</v>
      </c>
      <c r="K97" s="34">
        <f>SUM(K44+K96)</f>
        <v>16842.955408</v>
      </c>
    </row>
    <row r="98" ht="6.75" customHeight="1" thickBot="1"/>
    <row r="99" spans="4:7" ht="15.75" customHeight="1">
      <c r="D99" s="145" t="s">
        <v>643</v>
      </c>
      <c r="E99" s="147" t="s">
        <v>664</v>
      </c>
      <c r="F99" s="126" t="s">
        <v>644</v>
      </c>
      <c r="G99" s="60"/>
    </row>
    <row r="100" spans="4:7" ht="15.75" customHeight="1" thickBot="1">
      <c r="D100" s="146"/>
      <c r="E100" s="148"/>
      <c r="F100" s="127"/>
      <c r="G100" s="60"/>
    </row>
    <row r="101" spans="1:7" ht="15.75">
      <c r="A101" s="130" t="s">
        <v>665</v>
      </c>
      <c r="B101" s="131"/>
      <c r="C101" s="131"/>
      <c r="D101" s="69">
        <f>SUM(G4:G5)</f>
        <v>523.546801</v>
      </c>
      <c r="E101" s="70">
        <v>2</v>
      </c>
      <c r="F101" s="69">
        <f>D101/E101</f>
        <v>261.7734005</v>
      </c>
      <c r="G101" s="35"/>
    </row>
    <row r="102" spans="1:7" ht="15.75">
      <c r="A102" s="132" t="s">
        <v>666</v>
      </c>
      <c r="B102" s="133"/>
      <c r="C102" s="133"/>
      <c r="D102" s="61">
        <f>G97-D103-D101</f>
        <v>14897.212507</v>
      </c>
      <c r="E102" s="62">
        <v>74</v>
      </c>
      <c r="F102" s="91">
        <f>D102/E102</f>
        <v>201.31368252702703</v>
      </c>
      <c r="G102" s="35"/>
    </row>
    <row r="103" spans="1:7" ht="16.5" thickBot="1">
      <c r="A103" s="142" t="s">
        <v>667</v>
      </c>
      <c r="B103" s="143"/>
      <c r="C103" s="143"/>
      <c r="D103" s="71">
        <f>SUM(G92:G95)</f>
        <v>1422.1961000000001</v>
      </c>
      <c r="E103" s="72">
        <v>4</v>
      </c>
      <c r="F103" s="71">
        <f>D103/E103</f>
        <v>355.54902500000003</v>
      </c>
      <c r="G103" s="35"/>
    </row>
    <row r="104" spans="2:6" ht="16.5" thickBot="1">
      <c r="B104" s="144"/>
      <c r="C104" s="144"/>
      <c r="D104" s="73">
        <f>SUM(D101:D103)</f>
        <v>16842.955408</v>
      </c>
      <c r="E104" s="73">
        <f>SUM(E101:E103)</f>
        <v>80</v>
      </c>
      <c r="F104" s="71">
        <f>D104/E104</f>
        <v>210.53694260000003</v>
      </c>
    </row>
  </sheetData>
  <sheetProtection/>
  <mergeCells count="33">
    <mergeCell ref="A102:C102"/>
    <mergeCell ref="A103:C103"/>
    <mergeCell ref="B104:C104"/>
    <mergeCell ref="A101:C101"/>
    <mergeCell ref="I54:I55"/>
    <mergeCell ref="J54:J55"/>
    <mergeCell ref="A96:B96"/>
    <mergeCell ref="A97:B97"/>
    <mergeCell ref="F54:F55"/>
    <mergeCell ref="G54:G55"/>
    <mergeCell ref="K54:K55"/>
    <mergeCell ref="D99:D100"/>
    <mergeCell ref="E99:E100"/>
    <mergeCell ref="F99:F100"/>
    <mergeCell ref="D46:D47"/>
    <mergeCell ref="E46:E47"/>
    <mergeCell ref="F46:F47"/>
    <mergeCell ref="A53:G53"/>
    <mergeCell ref="A54:A55"/>
    <mergeCell ref="C54:C55"/>
    <mergeCell ref="I2:I3"/>
    <mergeCell ref="J2:J3"/>
    <mergeCell ref="K2:K3"/>
    <mergeCell ref="A44:B44"/>
    <mergeCell ref="A48:C48"/>
    <mergeCell ref="A49:C49"/>
    <mergeCell ref="A50:C50"/>
    <mergeCell ref="B51:C51"/>
    <mergeCell ref="A1:G1"/>
    <mergeCell ref="A2:A3"/>
    <mergeCell ref="C2:C3"/>
    <mergeCell ref="F2:F3"/>
    <mergeCell ref="G2:G3"/>
  </mergeCells>
  <printOptions/>
  <pageMargins left="0.5" right="0.17" top="0.18" bottom="0.18" header="0.16" footer="0.16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04"/>
  <sheetViews>
    <sheetView showGridLines="0" zoomScalePageLayoutView="0" workbookViewId="0" topLeftCell="A46">
      <selection activeCell="I46" sqref="I1:K16384"/>
    </sheetView>
  </sheetViews>
  <sheetFormatPr defaultColWidth="6.8515625" defaultRowHeight="12.75"/>
  <cols>
    <col min="1" max="1" width="8.7109375" style="35" customWidth="1"/>
    <col min="2" max="3" width="10.00390625" style="35" customWidth="1"/>
    <col min="4" max="6" width="14.7109375" style="35" customWidth="1"/>
    <col min="7" max="7" width="13.28125" style="0" customWidth="1"/>
    <col min="8" max="8" width="6.8515625" style="0" customWidth="1"/>
    <col min="9" max="9" width="9.57421875" style="0" hidden="1" customWidth="1"/>
    <col min="10" max="10" width="8.28125" style="0" hidden="1" customWidth="1"/>
    <col min="11" max="11" width="10.421875" style="0" hidden="1" customWidth="1"/>
  </cols>
  <sheetData>
    <row r="1" spans="1:10" ht="36" customHeight="1" thickBot="1">
      <c r="A1" s="162" t="s">
        <v>655</v>
      </c>
      <c r="B1" s="163"/>
      <c r="C1" s="163"/>
      <c r="D1" s="163"/>
      <c r="E1" s="163"/>
      <c r="F1" s="163"/>
      <c r="G1" s="164"/>
      <c r="J1" s="4"/>
    </row>
    <row r="2" spans="1:11" s="11" customFormat="1" ht="20.25" customHeight="1" thickBot="1">
      <c r="A2" s="137" t="s">
        <v>671</v>
      </c>
      <c r="B2" s="8" t="s">
        <v>636</v>
      </c>
      <c r="C2" s="138" t="s">
        <v>637</v>
      </c>
      <c r="D2" s="9" t="s">
        <v>638</v>
      </c>
      <c r="E2" s="10" t="s">
        <v>639</v>
      </c>
      <c r="F2" s="140" t="s">
        <v>672</v>
      </c>
      <c r="G2" s="140" t="s">
        <v>670</v>
      </c>
      <c r="I2" s="157" t="s">
        <v>3</v>
      </c>
      <c r="J2" s="157" t="s">
        <v>4</v>
      </c>
      <c r="K2" s="157" t="s">
        <v>5</v>
      </c>
    </row>
    <row r="3" spans="1:11" s="11" customFormat="1" ht="24" customHeight="1" thickBot="1">
      <c r="A3" s="137"/>
      <c r="B3" s="12" t="s">
        <v>640</v>
      </c>
      <c r="C3" s="139"/>
      <c r="D3" s="13" t="s">
        <v>641</v>
      </c>
      <c r="E3" s="14" t="s">
        <v>642</v>
      </c>
      <c r="F3" s="141"/>
      <c r="G3" s="155"/>
      <c r="I3" s="158"/>
      <c r="J3" s="158"/>
      <c r="K3" s="158"/>
    </row>
    <row r="4" spans="1:11" ht="15.75">
      <c r="A4" s="47" t="s">
        <v>6</v>
      </c>
      <c r="B4" s="16">
        <v>96</v>
      </c>
      <c r="C4" s="17">
        <f aca="true" t="shared" si="0" ref="C4:C43">E4*8.3592</f>
        <v>731.9788122750724</v>
      </c>
      <c r="D4" s="105">
        <f aca="true" t="shared" si="1" ref="D4:D43">B4*101610/62210*30/100</f>
        <v>47.04015431602637</v>
      </c>
      <c r="E4" s="102">
        <f>I4-D4</f>
        <v>87.56565368397364</v>
      </c>
      <c r="F4" s="99">
        <v>4.07</v>
      </c>
      <c r="G4" s="48">
        <f aca="true" t="shared" si="2" ref="G4:G43">D4+E4+F4</f>
        <v>138.675808</v>
      </c>
      <c r="I4" s="7">
        <v>134.605808</v>
      </c>
      <c r="J4" s="7">
        <v>4.07</v>
      </c>
      <c r="K4" s="7">
        <v>138.675808</v>
      </c>
    </row>
    <row r="5" spans="1:11" ht="15.75">
      <c r="A5" s="47" t="s">
        <v>9</v>
      </c>
      <c r="B5" s="17">
        <v>96</v>
      </c>
      <c r="C5" s="17">
        <f t="shared" si="0"/>
        <v>755.9787442110725</v>
      </c>
      <c r="D5" s="106">
        <f t="shared" si="1"/>
        <v>47.04015431602637</v>
      </c>
      <c r="E5" s="103">
        <f aca="true" t="shared" si="3" ref="E5:E76">I5-D5</f>
        <v>90.43673368397364</v>
      </c>
      <c r="F5" s="99">
        <v>4.07</v>
      </c>
      <c r="G5" s="50">
        <f t="shared" si="2"/>
        <v>141.546888</v>
      </c>
      <c r="I5" s="7">
        <v>137.476888</v>
      </c>
      <c r="J5" s="7">
        <v>4.07</v>
      </c>
      <c r="K5" s="7">
        <v>141.546888</v>
      </c>
    </row>
    <row r="6" spans="1:11" ht="15.75">
      <c r="A6" s="47" t="s">
        <v>11</v>
      </c>
      <c r="B6" s="19">
        <v>116</v>
      </c>
      <c r="C6" s="17">
        <f t="shared" si="0"/>
        <v>1793.9721044297125</v>
      </c>
      <c r="D6" s="106">
        <f t="shared" si="1"/>
        <v>56.84018646519852</v>
      </c>
      <c r="E6" s="103">
        <f t="shared" si="3"/>
        <v>214.6105015348015</v>
      </c>
      <c r="F6" s="99">
        <v>4.07</v>
      </c>
      <c r="G6" s="50">
        <f t="shared" si="2"/>
        <v>275.520688</v>
      </c>
      <c r="I6" s="7">
        <v>271.450688</v>
      </c>
      <c r="J6" s="7">
        <v>4.07</v>
      </c>
      <c r="K6" s="7">
        <v>275.520688</v>
      </c>
    </row>
    <row r="7" spans="1:11" ht="15.75">
      <c r="A7" s="47" t="s">
        <v>13</v>
      </c>
      <c r="B7" s="19">
        <v>116</v>
      </c>
      <c r="C7" s="17">
        <f t="shared" si="0"/>
        <v>433.9755211385125</v>
      </c>
      <c r="D7" s="106">
        <f t="shared" si="1"/>
        <v>56.84018646519852</v>
      </c>
      <c r="E7" s="103">
        <f t="shared" si="3"/>
        <v>51.91591553480148</v>
      </c>
      <c r="F7" s="99">
        <v>4.07</v>
      </c>
      <c r="G7" s="50">
        <f t="shared" si="2"/>
        <v>112.82610199999999</v>
      </c>
      <c r="I7" s="7">
        <v>108.756102</v>
      </c>
      <c r="J7" s="7">
        <v>4.07</v>
      </c>
      <c r="K7" s="7">
        <v>112.82610199999999</v>
      </c>
    </row>
    <row r="8" spans="1:11" ht="15.75">
      <c r="A8" s="47" t="s">
        <v>15</v>
      </c>
      <c r="B8" s="19">
        <v>116</v>
      </c>
      <c r="C8" s="17">
        <f t="shared" si="0"/>
        <v>1427.9730253769128</v>
      </c>
      <c r="D8" s="106">
        <f t="shared" si="1"/>
        <v>56.84018646519852</v>
      </c>
      <c r="E8" s="103">
        <f t="shared" si="3"/>
        <v>170.82651753480152</v>
      </c>
      <c r="F8" s="99">
        <v>4.07</v>
      </c>
      <c r="G8" s="50">
        <f t="shared" si="2"/>
        <v>231.73670400000003</v>
      </c>
      <c r="I8" s="7">
        <v>227.66670400000004</v>
      </c>
      <c r="J8" s="7">
        <v>4.07</v>
      </c>
      <c r="K8" s="7">
        <v>231.736704</v>
      </c>
    </row>
    <row r="9" spans="1:11" ht="15.75">
      <c r="A9" s="47" t="s">
        <v>17</v>
      </c>
      <c r="B9" s="19">
        <v>116</v>
      </c>
      <c r="C9" s="17">
        <f t="shared" si="0"/>
        <v>740.9747480105125</v>
      </c>
      <c r="D9" s="106">
        <f t="shared" si="1"/>
        <v>56.84018646519852</v>
      </c>
      <c r="E9" s="103">
        <f t="shared" si="3"/>
        <v>88.64182553480148</v>
      </c>
      <c r="F9" s="99">
        <v>4.07</v>
      </c>
      <c r="G9" s="50">
        <f t="shared" si="2"/>
        <v>149.552012</v>
      </c>
      <c r="I9" s="7">
        <v>145.482012</v>
      </c>
      <c r="J9" s="7">
        <v>4.07</v>
      </c>
      <c r="K9" s="7">
        <v>149.552012</v>
      </c>
    </row>
    <row r="10" spans="1:11" ht="15.75">
      <c r="A10" s="47" t="s">
        <v>19</v>
      </c>
      <c r="B10" s="19">
        <v>116</v>
      </c>
      <c r="C10" s="17">
        <f t="shared" si="0"/>
        <v>1589.9726161001126</v>
      </c>
      <c r="D10" s="106">
        <f t="shared" si="1"/>
        <v>56.84018646519852</v>
      </c>
      <c r="E10" s="103">
        <f t="shared" si="3"/>
        <v>190.2063135348015</v>
      </c>
      <c r="F10" s="99">
        <v>4.07</v>
      </c>
      <c r="G10" s="50">
        <f t="shared" si="2"/>
        <v>251.1165</v>
      </c>
      <c r="I10" s="7">
        <v>247.0465</v>
      </c>
      <c r="J10" s="7">
        <v>4.07</v>
      </c>
      <c r="K10" s="7">
        <v>251.11650000000003</v>
      </c>
    </row>
    <row r="11" spans="1:11" ht="15.75">
      <c r="A11" s="47" t="s">
        <v>21</v>
      </c>
      <c r="B11" s="19">
        <v>116</v>
      </c>
      <c r="C11" s="17">
        <f t="shared" si="0"/>
        <v>1584.9726274937125</v>
      </c>
      <c r="D11" s="106">
        <f t="shared" si="1"/>
        <v>56.84018646519852</v>
      </c>
      <c r="E11" s="103">
        <f t="shared" si="3"/>
        <v>189.60817153480147</v>
      </c>
      <c r="F11" s="99">
        <v>4.07</v>
      </c>
      <c r="G11" s="50">
        <f t="shared" si="2"/>
        <v>250.51835799999998</v>
      </c>
      <c r="I11" s="7">
        <v>246.44835799999998</v>
      </c>
      <c r="J11" s="7">
        <v>4.07</v>
      </c>
      <c r="K11" s="7">
        <v>250.518358</v>
      </c>
    </row>
    <row r="12" spans="1:11" ht="15.75">
      <c r="A12" s="47" t="s">
        <v>23</v>
      </c>
      <c r="B12" s="19">
        <v>116</v>
      </c>
      <c r="C12" s="17">
        <f t="shared" si="0"/>
        <v>1371.9731646881125</v>
      </c>
      <c r="D12" s="106">
        <f t="shared" si="1"/>
        <v>56.84018646519852</v>
      </c>
      <c r="E12" s="103">
        <f t="shared" si="3"/>
        <v>164.12732853480148</v>
      </c>
      <c r="F12" s="99">
        <v>4.07</v>
      </c>
      <c r="G12" s="50">
        <f t="shared" si="2"/>
        <v>225.03751499999998</v>
      </c>
      <c r="I12" s="7">
        <v>220.967515</v>
      </c>
      <c r="J12" s="7">
        <v>4.07</v>
      </c>
      <c r="K12" s="7">
        <v>225.03751499999998</v>
      </c>
    </row>
    <row r="13" spans="1:11" ht="15.75">
      <c r="A13" s="47" t="s">
        <v>25</v>
      </c>
      <c r="B13" s="19">
        <v>116</v>
      </c>
      <c r="C13" s="17">
        <f t="shared" si="0"/>
        <v>1352.9732129993124</v>
      </c>
      <c r="D13" s="106">
        <f t="shared" si="1"/>
        <v>56.84018646519852</v>
      </c>
      <c r="E13" s="103">
        <f t="shared" si="3"/>
        <v>161.85438953480147</v>
      </c>
      <c r="F13" s="99">
        <v>4.07</v>
      </c>
      <c r="G13" s="50">
        <f t="shared" si="2"/>
        <v>222.76457599999998</v>
      </c>
      <c r="I13" s="7">
        <v>218.69457599999998</v>
      </c>
      <c r="J13" s="7">
        <v>4.07</v>
      </c>
      <c r="K13" s="7">
        <v>222.76457600000003</v>
      </c>
    </row>
    <row r="14" spans="1:11" ht="15.75">
      <c r="A14" s="47" t="s">
        <v>27</v>
      </c>
      <c r="B14" s="19">
        <v>116</v>
      </c>
      <c r="C14" s="17">
        <f t="shared" si="0"/>
        <v>1281.9733864913128</v>
      </c>
      <c r="D14" s="106">
        <f t="shared" si="1"/>
        <v>56.84018646519852</v>
      </c>
      <c r="E14" s="103">
        <f t="shared" si="3"/>
        <v>153.36077453480152</v>
      </c>
      <c r="F14" s="99">
        <v>4.07</v>
      </c>
      <c r="G14" s="50">
        <f t="shared" si="2"/>
        <v>214.27096100000003</v>
      </c>
      <c r="I14" s="7">
        <v>210.20096100000004</v>
      </c>
      <c r="J14" s="7">
        <v>4.07</v>
      </c>
      <c r="K14" s="7">
        <v>214.270961</v>
      </c>
    </row>
    <row r="15" spans="1:11" ht="15.75">
      <c r="A15" s="47" t="s">
        <v>29</v>
      </c>
      <c r="B15" s="19">
        <v>116</v>
      </c>
      <c r="C15" s="17">
        <f t="shared" si="0"/>
        <v>1479.9728918369126</v>
      </c>
      <c r="D15" s="106">
        <f t="shared" si="1"/>
        <v>56.84018646519852</v>
      </c>
      <c r="E15" s="103">
        <f t="shared" si="3"/>
        <v>177.0471925348015</v>
      </c>
      <c r="F15" s="99">
        <v>4.07</v>
      </c>
      <c r="G15" s="50">
        <f t="shared" si="2"/>
        <v>237.957379</v>
      </c>
      <c r="I15" s="7">
        <v>233.887379</v>
      </c>
      <c r="J15" s="7">
        <v>4.07</v>
      </c>
      <c r="K15" s="7">
        <v>237.957379</v>
      </c>
    </row>
    <row r="16" spans="1:11" ht="15.75">
      <c r="A16" s="47" t="s">
        <v>31</v>
      </c>
      <c r="B16" s="19">
        <v>116</v>
      </c>
      <c r="C16" s="17">
        <f t="shared" si="0"/>
        <v>1126.973773129713</v>
      </c>
      <c r="D16" s="106">
        <f t="shared" si="1"/>
        <v>56.84018646519852</v>
      </c>
      <c r="E16" s="103">
        <f t="shared" si="3"/>
        <v>134.81837653480153</v>
      </c>
      <c r="F16" s="99">
        <v>4.07</v>
      </c>
      <c r="G16" s="50">
        <f t="shared" si="2"/>
        <v>195.72856300000004</v>
      </c>
      <c r="I16" s="7">
        <v>191.65856300000004</v>
      </c>
      <c r="J16" s="7">
        <v>4.07</v>
      </c>
      <c r="K16" s="7">
        <v>195.728563</v>
      </c>
    </row>
    <row r="17" spans="1:11" ht="15.75">
      <c r="A17" s="47" t="s">
        <v>33</v>
      </c>
      <c r="B17" s="19">
        <v>116</v>
      </c>
      <c r="C17" s="17">
        <f t="shared" si="0"/>
        <v>973.9741736009125</v>
      </c>
      <c r="D17" s="106">
        <f t="shared" si="1"/>
        <v>56.84018646519852</v>
      </c>
      <c r="E17" s="103">
        <f t="shared" si="3"/>
        <v>116.51523753480149</v>
      </c>
      <c r="F17" s="99">
        <v>4.07</v>
      </c>
      <c r="G17" s="50">
        <f t="shared" si="2"/>
        <v>177.425424</v>
      </c>
      <c r="I17" s="7">
        <v>173.355424</v>
      </c>
      <c r="J17" s="7">
        <v>4.07</v>
      </c>
      <c r="K17" s="7">
        <v>177.425424</v>
      </c>
    </row>
    <row r="18" spans="1:11" ht="15.75">
      <c r="A18" s="47" t="s">
        <v>35</v>
      </c>
      <c r="B18" s="19">
        <v>116</v>
      </c>
      <c r="C18" s="17">
        <f t="shared" si="0"/>
        <v>75.97643054331255</v>
      </c>
      <c r="D18" s="106">
        <f t="shared" si="1"/>
        <v>56.84018646519852</v>
      </c>
      <c r="E18" s="103">
        <f t="shared" si="3"/>
        <v>9.088959534801482</v>
      </c>
      <c r="F18" s="99">
        <v>4.07</v>
      </c>
      <c r="G18" s="50">
        <f t="shared" si="2"/>
        <v>69.999146</v>
      </c>
      <c r="I18" s="7">
        <v>65.929146</v>
      </c>
      <c r="J18" s="7">
        <v>4.07</v>
      </c>
      <c r="K18" s="7">
        <v>69.999146</v>
      </c>
    </row>
    <row r="19" spans="1:11" ht="15.75">
      <c r="A19" s="47" t="s">
        <v>37</v>
      </c>
      <c r="B19" s="19">
        <v>116</v>
      </c>
      <c r="C19" s="17">
        <f t="shared" si="0"/>
        <v>1065.9739405529124</v>
      </c>
      <c r="D19" s="106">
        <f t="shared" si="1"/>
        <v>56.84018646519852</v>
      </c>
      <c r="E19" s="103">
        <f t="shared" si="3"/>
        <v>127.52104753480148</v>
      </c>
      <c r="F19" s="99">
        <v>4.07</v>
      </c>
      <c r="G19" s="50">
        <f t="shared" si="2"/>
        <v>188.431234</v>
      </c>
      <c r="I19" s="7">
        <v>184.361234</v>
      </c>
      <c r="J19" s="7">
        <v>4.07</v>
      </c>
      <c r="K19" s="7">
        <v>188.43123400000002</v>
      </c>
    </row>
    <row r="20" spans="1:11" ht="15.75">
      <c r="A20" s="47" t="s">
        <v>39</v>
      </c>
      <c r="B20" s="19">
        <v>116</v>
      </c>
      <c r="C20" s="17">
        <f t="shared" si="0"/>
        <v>1057.9739520953124</v>
      </c>
      <c r="D20" s="106">
        <f t="shared" si="1"/>
        <v>56.84018646519852</v>
      </c>
      <c r="E20" s="103">
        <f t="shared" si="3"/>
        <v>126.56401953480147</v>
      </c>
      <c r="F20" s="99">
        <v>4.07</v>
      </c>
      <c r="G20" s="50">
        <f t="shared" si="2"/>
        <v>187.47420599999998</v>
      </c>
      <c r="I20" s="7">
        <v>183.404206</v>
      </c>
      <c r="J20" s="7">
        <v>4.07</v>
      </c>
      <c r="K20" s="7">
        <v>187.47420599999998</v>
      </c>
    </row>
    <row r="21" spans="1:11" ht="15.75">
      <c r="A21" s="47" t="s">
        <v>41</v>
      </c>
      <c r="B21" s="19">
        <v>116</v>
      </c>
      <c r="C21" s="17">
        <f t="shared" si="0"/>
        <v>557.9752168433126</v>
      </c>
      <c r="D21" s="106">
        <f t="shared" si="1"/>
        <v>56.84018646519852</v>
      </c>
      <c r="E21" s="103">
        <f t="shared" si="3"/>
        <v>66.7498345348015</v>
      </c>
      <c r="F21" s="99">
        <v>4.07</v>
      </c>
      <c r="G21" s="50">
        <f t="shared" si="2"/>
        <v>127.660021</v>
      </c>
      <c r="I21" s="7">
        <v>123.59002100000002</v>
      </c>
      <c r="J21" s="7">
        <v>4.07</v>
      </c>
      <c r="K21" s="7">
        <v>127.660021</v>
      </c>
    </row>
    <row r="22" spans="1:11" ht="15.75">
      <c r="A22" s="47" t="s">
        <v>43</v>
      </c>
      <c r="B22" s="19">
        <v>116</v>
      </c>
      <c r="C22" s="17">
        <f t="shared" si="0"/>
        <v>1130.9737589993124</v>
      </c>
      <c r="D22" s="106">
        <f t="shared" si="1"/>
        <v>56.84018646519852</v>
      </c>
      <c r="E22" s="103">
        <f t="shared" si="3"/>
        <v>135.29688953480147</v>
      </c>
      <c r="F22" s="99">
        <v>4.07</v>
      </c>
      <c r="G22" s="50">
        <f t="shared" si="2"/>
        <v>196.20707599999997</v>
      </c>
      <c r="I22" s="7">
        <v>192.13707599999998</v>
      </c>
      <c r="J22" s="7">
        <v>4.07</v>
      </c>
      <c r="K22" s="7">
        <v>196.20707600000003</v>
      </c>
    </row>
    <row r="23" spans="1:11" ht="15.75">
      <c r="A23" s="47" t="s">
        <v>45</v>
      </c>
      <c r="B23" s="19">
        <v>116</v>
      </c>
      <c r="C23" s="17">
        <f t="shared" si="0"/>
        <v>383.97566015211254</v>
      </c>
      <c r="D23" s="106">
        <f t="shared" si="1"/>
        <v>56.84018646519852</v>
      </c>
      <c r="E23" s="103">
        <f t="shared" si="3"/>
        <v>45.934498534801484</v>
      </c>
      <c r="F23" s="99">
        <v>4.07</v>
      </c>
      <c r="G23" s="50">
        <f t="shared" si="2"/>
        <v>106.844685</v>
      </c>
      <c r="I23" s="7">
        <v>102.774685</v>
      </c>
      <c r="J23" s="7">
        <v>4.07</v>
      </c>
      <c r="K23" s="7">
        <v>106.844685</v>
      </c>
    </row>
    <row r="24" spans="1:11" ht="15.75">
      <c r="A24" s="47" t="s">
        <v>47</v>
      </c>
      <c r="B24" s="19">
        <v>116</v>
      </c>
      <c r="C24" s="17">
        <f t="shared" si="0"/>
        <v>247.97599012011247</v>
      </c>
      <c r="D24" s="106">
        <f t="shared" si="1"/>
        <v>56.84018646519852</v>
      </c>
      <c r="E24" s="103">
        <f t="shared" si="3"/>
        <v>29.665038534801475</v>
      </c>
      <c r="F24" s="99">
        <v>4.07</v>
      </c>
      <c r="G24" s="50">
        <f t="shared" si="2"/>
        <v>90.57522499999999</v>
      </c>
      <c r="I24" s="7">
        <v>86.505225</v>
      </c>
      <c r="J24" s="7">
        <v>4.07</v>
      </c>
      <c r="K24" s="7">
        <v>90.57522499999999</v>
      </c>
    </row>
    <row r="25" spans="1:11" ht="15.75">
      <c r="A25" s="47" t="s">
        <v>49</v>
      </c>
      <c r="B25" s="19">
        <v>116</v>
      </c>
      <c r="C25" s="17">
        <f t="shared" si="0"/>
        <v>942.9742392257125</v>
      </c>
      <c r="D25" s="106">
        <f t="shared" si="1"/>
        <v>56.84018646519852</v>
      </c>
      <c r="E25" s="103">
        <f t="shared" si="3"/>
        <v>112.80675653480148</v>
      </c>
      <c r="F25" s="99">
        <v>4.07</v>
      </c>
      <c r="G25" s="50">
        <f t="shared" si="2"/>
        <v>173.716943</v>
      </c>
      <c r="I25" s="7">
        <v>169.646943</v>
      </c>
      <c r="J25" s="7">
        <v>4.07</v>
      </c>
      <c r="K25" s="7">
        <v>173.71694300000004</v>
      </c>
    </row>
    <row r="26" spans="1:11" ht="15.75">
      <c r="A26" s="47" t="s">
        <v>51</v>
      </c>
      <c r="B26" s="19">
        <v>116</v>
      </c>
      <c r="C26" s="17">
        <f t="shared" si="0"/>
        <v>1093.9738583585124</v>
      </c>
      <c r="D26" s="106">
        <f t="shared" si="1"/>
        <v>56.84018646519852</v>
      </c>
      <c r="E26" s="103">
        <f t="shared" si="3"/>
        <v>130.87064053480148</v>
      </c>
      <c r="F26" s="99">
        <v>4.07</v>
      </c>
      <c r="G26" s="50">
        <f t="shared" si="2"/>
        <v>191.780827</v>
      </c>
      <c r="I26" s="7">
        <v>187.710827</v>
      </c>
      <c r="J26" s="7">
        <v>4.07</v>
      </c>
      <c r="K26" s="7">
        <v>191.780827</v>
      </c>
    </row>
    <row r="27" spans="1:11" ht="15.75">
      <c r="A27" s="47" t="s">
        <v>53</v>
      </c>
      <c r="B27" s="19">
        <v>116</v>
      </c>
      <c r="C27" s="17">
        <f t="shared" si="0"/>
        <v>1392.973113491313</v>
      </c>
      <c r="D27" s="106">
        <f t="shared" si="1"/>
        <v>56.84018646519852</v>
      </c>
      <c r="E27" s="103">
        <f t="shared" si="3"/>
        <v>166.63952453480152</v>
      </c>
      <c r="F27" s="99">
        <v>4.07</v>
      </c>
      <c r="G27" s="50">
        <f t="shared" si="2"/>
        <v>227.54971100000003</v>
      </c>
      <c r="I27" s="7">
        <v>223.47971100000004</v>
      </c>
      <c r="J27" s="7">
        <v>4.07</v>
      </c>
      <c r="K27" s="7">
        <v>227.549711</v>
      </c>
    </row>
    <row r="28" spans="1:11" ht="15.75">
      <c r="A28" s="47" t="s">
        <v>55</v>
      </c>
      <c r="B28" s="19">
        <v>116</v>
      </c>
      <c r="C28" s="17">
        <f t="shared" si="0"/>
        <v>1347.9732243929125</v>
      </c>
      <c r="D28" s="106">
        <f t="shared" si="1"/>
        <v>56.84018646519852</v>
      </c>
      <c r="E28" s="103">
        <f t="shared" si="3"/>
        <v>161.25624753480147</v>
      </c>
      <c r="F28" s="99">
        <v>4.07</v>
      </c>
      <c r="G28" s="50">
        <f t="shared" si="2"/>
        <v>222.16643399999998</v>
      </c>
      <c r="I28" s="7">
        <v>218.096434</v>
      </c>
      <c r="J28" s="7">
        <v>4.07</v>
      </c>
      <c r="K28" s="7">
        <v>222.166434</v>
      </c>
    </row>
    <row r="29" spans="1:11" ht="15.75">
      <c r="A29" s="47" t="s">
        <v>57</v>
      </c>
      <c r="B29" s="19">
        <v>116</v>
      </c>
      <c r="C29" s="17">
        <f t="shared" si="0"/>
        <v>1062.9739323425124</v>
      </c>
      <c r="D29" s="106">
        <f t="shared" si="1"/>
        <v>56.84018646519852</v>
      </c>
      <c r="E29" s="103">
        <f t="shared" si="3"/>
        <v>127.16216053480147</v>
      </c>
      <c r="F29" s="99">
        <v>4.07</v>
      </c>
      <c r="G29" s="50">
        <f t="shared" si="2"/>
        <v>188.07234699999998</v>
      </c>
      <c r="I29" s="7">
        <v>184.002347</v>
      </c>
      <c r="J29" s="7">
        <v>4.07</v>
      </c>
      <c r="K29" s="7">
        <v>188.07234699999998</v>
      </c>
    </row>
    <row r="30" spans="1:11" ht="15.75">
      <c r="A30" s="47" t="s">
        <v>59</v>
      </c>
      <c r="B30" s="19">
        <v>116</v>
      </c>
      <c r="C30" s="17">
        <f t="shared" si="0"/>
        <v>816.9745714841125</v>
      </c>
      <c r="D30" s="106">
        <f t="shared" si="1"/>
        <v>56.84018646519852</v>
      </c>
      <c r="E30" s="103">
        <f t="shared" si="3"/>
        <v>97.73358353480148</v>
      </c>
      <c r="F30" s="99">
        <v>4.07</v>
      </c>
      <c r="G30" s="50">
        <f t="shared" si="2"/>
        <v>158.64377</v>
      </c>
      <c r="I30" s="7">
        <v>154.57377</v>
      </c>
      <c r="J30" s="7">
        <v>4.07</v>
      </c>
      <c r="K30" s="7">
        <v>158.64377</v>
      </c>
    </row>
    <row r="31" spans="1:11" ht="15.75">
      <c r="A31" s="47" t="s">
        <v>61</v>
      </c>
      <c r="B31" s="19">
        <v>116</v>
      </c>
      <c r="C31" s="17">
        <f t="shared" si="0"/>
        <v>1440.9729773633123</v>
      </c>
      <c r="D31" s="106">
        <f t="shared" si="1"/>
        <v>56.84018646519852</v>
      </c>
      <c r="E31" s="103">
        <f t="shared" si="3"/>
        <v>172.38168453480148</v>
      </c>
      <c r="F31" s="99">
        <v>4.07</v>
      </c>
      <c r="G31" s="50">
        <f t="shared" si="2"/>
        <v>233.291871</v>
      </c>
      <c r="I31" s="7">
        <v>229.221871</v>
      </c>
      <c r="J31" s="7">
        <v>4.07</v>
      </c>
      <c r="K31" s="7">
        <v>233.29187100000004</v>
      </c>
    </row>
    <row r="32" spans="1:11" ht="15.75">
      <c r="A32" s="47" t="s">
        <v>63</v>
      </c>
      <c r="B32" s="19">
        <v>116</v>
      </c>
      <c r="C32" s="17">
        <f t="shared" si="0"/>
        <v>870.9744266993126</v>
      </c>
      <c r="D32" s="106">
        <f t="shared" si="1"/>
        <v>56.84018646519852</v>
      </c>
      <c r="E32" s="103">
        <f t="shared" si="3"/>
        <v>104.1935145348015</v>
      </c>
      <c r="F32" s="99">
        <v>4.07</v>
      </c>
      <c r="G32" s="50">
        <f t="shared" si="2"/>
        <v>165.103701</v>
      </c>
      <c r="I32" s="7">
        <v>161.033701</v>
      </c>
      <c r="J32" s="7">
        <v>4.07</v>
      </c>
      <c r="K32" s="7">
        <v>165.103701</v>
      </c>
    </row>
    <row r="33" spans="1:11" ht="15.75">
      <c r="A33" s="47" t="s">
        <v>65</v>
      </c>
      <c r="B33" s="19">
        <v>116</v>
      </c>
      <c r="C33" s="17">
        <f t="shared" si="0"/>
        <v>782.9746456169125</v>
      </c>
      <c r="D33" s="106">
        <f t="shared" si="1"/>
        <v>56.84018646519852</v>
      </c>
      <c r="E33" s="103">
        <f t="shared" si="3"/>
        <v>93.66621753480149</v>
      </c>
      <c r="F33" s="99">
        <v>4.07</v>
      </c>
      <c r="G33" s="50">
        <f t="shared" si="2"/>
        <v>154.576404</v>
      </c>
      <c r="I33" s="7">
        <v>150.506404</v>
      </c>
      <c r="J33" s="7">
        <v>4.07</v>
      </c>
      <c r="K33" s="7">
        <v>154.576404</v>
      </c>
    </row>
    <row r="34" spans="1:11" ht="15.75">
      <c r="A34" s="47" t="s">
        <v>67</v>
      </c>
      <c r="B34" s="19">
        <v>116</v>
      </c>
      <c r="C34" s="17">
        <f t="shared" si="0"/>
        <v>1290.9733693265125</v>
      </c>
      <c r="D34" s="106">
        <f t="shared" si="1"/>
        <v>56.84018646519852</v>
      </c>
      <c r="E34" s="103">
        <f t="shared" si="3"/>
        <v>154.43743053480148</v>
      </c>
      <c r="F34" s="99">
        <v>4.07</v>
      </c>
      <c r="G34" s="50">
        <f t="shared" si="2"/>
        <v>215.34761699999999</v>
      </c>
      <c r="I34" s="7">
        <v>211.277617</v>
      </c>
      <c r="J34" s="7">
        <v>4.07</v>
      </c>
      <c r="K34" s="7">
        <v>215.34761700000004</v>
      </c>
    </row>
    <row r="35" spans="1:11" ht="15.75">
      <c r="A35" s="47" t="s">
        <v>69</v>
      </c>
      <c r="B35" s="19">
        <v>116</v>
      </c>
      <c r="C35" s="17">
        <f t="shared" si="0"/>
        <v>1166.9736736217124</v>
      </c>
      <c r="D35" s="106">
        <f t="shared" si="1"/>
        <v>56.84018646519852</v>
      </c>
      <c r="E35" s="103">
        <f t="shared" si="3"/>
        <v>139.60351153480147</v>
      </c>
      <c r="F35" s="99">
        <v>4.07</v>
      </c>
      <c r="G35" s="50">
        <f t="shared" si="2"/>
        <v>200.51369799999998</v>
      </c>
      <c r="I35" s="7">
        <v>196.44369799999998</v>
      </c>
      <c r="J35" s="7">
        <v>4.07</v>
      </c>
      <c r="K35" s="7">
        <v>200.513698</v>
      </c>
    </row>
    <row r="36" spans="1:11" ht="15.75">
      <c r="A36" s="47" t="s">
        <v>71</v>
      </c>
      <c r="B36" s="19">
        <v>116</v>
      </c>
      <c r="C36" s="17">
        <f t="shared" si="0"/>
        <v>583.9751542529125</v>
      </c>
      <c r="D36" s="106">
        <f t="shared" si="1"/>
        <v>56.84018646519852</v>
      </c>
      <c r="E36" s="103">
        <f t="shared" si="3"/>
        <v>69.86017253480148</v>
      </c>
      <c r="F36" s="99">
        <v>4.07</v>
      </c>
      <c r="G36" s="50">
        <f t="shared" si="2"/>
        <v>130.77035899999998</v>
      </c>
      <c r="I36" s="7">
        <v>126.70035899999999</v>
      </c>
      <c r="J36" s="7">
        <v>4.07</v>
      </c>
      <c r="K36" s="7">
        <v>130.77035899999998</v>
      </c>
    </row>
    <row r="37" spans="1:11" ht="15.75">
      <c r="A37" s="47" t="s">
        <v>73</v>
      </c>
      <c r="B37" s="19">
        <v>116</v>
      </c>
      <c r="C37" s="17">
        <f t="shared" si="0"/>
        <v>1332.9732502145125</v>
      </c>
      <c r="D37" s="106">
        <f t="shared" si="1"/>
        <v>56.84018646519852</v>
      </c>
      <c r="E37" s="103">
        <f t="shared" si="3"/>
        <v>159.4618205348015</v>
      </c>
      <c r="F37" s="99">
        <v>4.07</v>
      </c>
      <c r="G37" s="50">
        <f t="shared" si="2"/>
        <v>220.372007</v>
      </c>
      <c r="I37" s="7">
        <v>216.302007</v>
      </c>
      <c r="J37" s="7">
        <v>4.07</v>
      </c>
      <c r="K37" s="7">
        <v>220.37200700000002</v>
      </c>
    </row>
    <row r="38" spans="1:11" ht="15.75">
      <c r="A38" s="47" t="s">
        <v>75</v>
      </c>
      <c r="B38" s="19">
        <v>116</v>
      </c>
      <c r="C38" s="17">
        <f t="shared" si="0"/>
        <v>568.9751884337126</v>
      </c>
      <c r="D38" s="106">
        <f t="shared" si="1"/>
        <v>56.84018646519852</v>
      </c>
      <c r="E38" s="103">
        <f t="shared" si="3"/>
        <v>68.06574653480149</v>
      </c>
      <c r="F38" s="99">
        <v>4.07</v>
      </c>
      <c r="G38" s="50">
        <f t="shared" si="2"/>
        <v>128.975933</v>
      </c>
      <c r="I38" s="7">
        <v>124.905933</v>
      </c>
      <c r="J38" s="7">
        <v>4.07</v>
      </c>
      <c r="K38" s="7">
        <v>128.975933</v>
      </c>
    </row>
    <row r="39" spans="1:11" ht="15.75">
      <c r="A39" s="47" t="s">
        <v>77</v>
      </c>
      <c r="B39" s="19">
        <v>116</v>
      </c>
      <c r="C39" s="17">
        <f t="shared" si="0"/>
        <v>1146.9737191961128</v>
      </c>
      <c r="D39" s="106">
        <f t="shared" si="1"/>
        <v>56.84018646519852</v>
      </c>
      <c r="E39" s="103">
        <f t="shared" si="3"/>
        <v>137.21094353480152</v>
      </c>
      <c r="F39" s="99">
        <v>4.07</v>
      </c>
      <c r="G39" s="50">
        <f t="shared" si="2"/>
        <v>198.12113000000002</v>
      </c>
      <c r="I39" s="7">
        <v>194.05113000000003</v>
      </c>
      <c r="J39" s="7">
        <v>4.07</v>
      </c>
      <c r="K39" s="7">
        <v>198.12113</v>
      </c>
    </row>
    <row r="40" spans="1:11" ht="15.75">
      <c r="A40" s="47" t="s">
        <v>79</v>
      </c>
      <c r="B40" s="19">
        <v>116</v>
      </c>
      <c r="C40" s="17">
        <f t="shared" si="0"/>
        <v>1612.9725536585127</v>
      </c>
      <c r="D40" s="106">
        <f t="shared" si="1"/>
        <v>56.84018646519852</v>
      </c>
      <c r="E40" s="103">
        <f t="shared" si="3"/>
        <v>192.9577655348015</v>
      </c>
      <c r="F40" s="99">
        <v>4.07</v>
      </c>
      <c r="G40" s="50">
        <f t="shared" si="2"/>
        <v>253.867952</v>
      </c>
      <c r="I40" s="7">
        <v>249.797952</v>
      </c>
      <c r="J40" s="7">
        <v>4.07</v>
      </c>
      <c r="K40" s="7">
        <v>253.867952</v>
      </c>
    </row>
    <row r="41" spans="1:11" ht="15.75">
      <c r="A41" s="47" t="s">
        <v>81</v>
      </c>
      <c r="B41" s="19">
        <v>116</v>
      </c>
      <c r="C41" s="17">
        <f t="shared" si="0"/>
        <v>911.9743215689128</v>
      </c>
      <c r="D41" s="106">
        <f t="shared" si="1"/>
        <v>56.84018646519852</v>
      </c>
      <c r="E41" s="103">
        <f t="shared" si="3"/>
        <v>109.09827753480153</v>
      </c>
      <c r="F41" s="99">
        <v>4.07</v>
      </c>
      <c r="G41" s="50">
        <f t="shared" si="2"/>
        <v>170.00846400000003</v>
      </c>
      <c r="I41" s="7">
        <v>165.93846400000004</v>
      </c>
      <c r="J41" s="7">
        <v>4.07</v>
      </c>
      <c r="K41" s="7">
        <v>170.00846400000003</v>
      </c>
    </row>
    <row r="42" spans="1:11" ht="15.75">
      <c r="A42" s="47" t="s">
        <v>83</v>
      </c>
      <c r="B42" s="19">
        <v>116</v>
      </c>
      <c r="C42" s="17">
        <f t="shared" si="0"/>
        <v>1065.9739238345128</v>
      </c>
      <c r="D42" s="106">
        <f t="shared" si="1"/>
        <v>56.84018646519852</v>
      </c>
      <c r="E42" s="103">
        <f t="shared" si="3"/>
        <v>127.52104553480152</v>
      </c>
      <c r="F42" s="99">
        <v>4.07</v>
      </c>
      <c r="G42" s="50">
        <f t="shared" si="2"/>
        <v>188.43123200000002</v>
      </c>
      <c r="I42" s="7">
        <v>184.36123200000003</v>
      </c>
      <c r="J42" s="7">
        <v>4.07</v>
      </c>
      <c r="K42" s="7">
        <v>188.431232</v>
      </c>
    </row>
    <row r="43" spans="1:11" ht="16.5" thickBot="1">
      <c r="A43" s="51" t="s">
        <v>85</v>
      </c>
      <c r="B43" s="46">
        <v>116</v>
      </c>
      <c r="C43" s="52">
        <f t="shared" si="0"/>
        <v>1238.9734945073128</v>
      </c>
      <c r="D43" s="107">
        <f t="shared" si="1"/>
        <v>56.84018646519852</v>
      </c>
      <c r="E43" s="104">
        <f t="shared" si="3"/>
        <v>148.2167545348015</v>
      </c>
      <c r="F43" s="100">
        <v>4.07</v>
      </c>
      <c r="G43" s="53">
        <f t="shared" si="2"/>
        <v>209.12694100000002</v>
      </c>
      <c r="I43" s="7">
        <v>205.05694100000002</v>
      </c>
      <c r="J43" s="7">
        <v>4.07</v>
      </c>
      <c r="K43" s="7">
        <v>209.12694100000002</v>
      </c>
    </row>
    <row r="44" spans="1:11" ht="16.5" thickBot="1">
      <c r="A44" s="156" t="s">
        <v>662</v>
      </c>
      <c r="B44" s="165"/>
      <c r="C44" s="57">
        <f>SUM(C4:C43)</f>
        <v>41841.967388677615</v>
      </c>
      <c r="D44" s="115">
        <f>SUM(D4:D43)</f>
        <v>2254.0073943095963</v>
      </c>
      <c r="E44" s="115">
        <f>SUM(E4:E43)</f>
        <v>5005.499017690402</v>
      </c>
      <c r="F44" s="115">
        <f>SUM(F4:F43)</f>
        <v>162.79999999999984</v>
      </c>
      <c r="G44" s="32">
        <f>SUM(G4:G43)</f>
        <v>7422.306412000001</v>
      </c>
      <c r="I44" s="20">
        <f>SUM(I4:I43)</f>
        <v>7259.506411999999</v>
      </c>
      <c r="J44" s="20">
        <f>SUM(J4:J43)</f>
        <v>162.79999999999984</v>
      </c>
      <c r="K44" s="20">
        <f>SUM(K4:K43)</f>
        <v>7422.306412</v>
      </c>
    </row>
    <row r="45" spans="1:11" ht="8.25" customHeight="1" thickBot="1">
      <c r="A45" s="86"/>
      <c r="B45" s="86"/>
      <c r="C45" s="89"/>
      <c r="D45" s="116"/>
      <c r="E45" s="116"/>
      <c r="F45" s="116"/>
      <c r="G45" s="24"/>
      <c r="I45" s="25"/>
      <c r="J45" s="25"/>
      <c r="K45" s="25"/>
    </row>
    <row r="46" spans="4:7" ht="15.75" customHeight="1">
      <c r="D46" s="145" t="s">
        <v>643</v>
      </c>
      <c r="E46" s="147" t="s">
        <v>664</v>
      </c>
      <c r="F46" s="126" t="s">
        <v>644</v>
      </c>
      <c r="G46" s="60"/>
    </row>
    <row r="47" spans="4:7" ht="15.75" customHeight="1" thickBot="1">
      <c r="D47" s="146"/>
      <c r="E47" s="148"/>
      <c r="F47" s="127"/>
      <c r="G47" s="60"/>
    </row>
    <row r="48" spans="1:7" ht="15.75">
      <c r="A48" s="130" t="s">
        <v>665</v>
      </c>
      <c r="B48" s="131"/>
      <c r="C48" s="131"/>
      <c r="D48" s="69">
        <f>SUM(G4:G5)</f>
        <v>280.222696</v>
      </c>
      <c r="E48" s="70">
        <v>2</v>
      </c>
      <c r="F48" s="69">
        <f>D48/E48</f>
        <v>140.111348</v>
      </c>
      <c r="G48" s="35"/>
    </row>
    <row r="49" spans="1:7" ht="15.75">
      <c r="A49" s="132" t="s">
        <v>666</v>
      </c>
      <c r="B49" s="133"/>
      <c r="C49" s="133"/>
      <c r="D49" s="61">
        <f>G97-D103-D101</f>
        <v>13865.195776999999</v>
      </c>
      <c r="E49" s="62">
        <v>74</v>
      </c>
      <c r="F49" s="61">
        <f>D49/E49</f>
        <v>187.36751049999998</v>
      </c>
      <c r="G49" s="35"/>
    </row>
    <row r="50" spans="1:7" ht="16.5" thickBot="1">
      <c r="A50" s="142" t="s">
        <v>667</v>
      </c>
      <c r="B50" s="143"/>
      <c r="C50" s="143"/>
      <c r="D50" s="71">
        <f>SUM(G92:G95)</f>
        <v>2201.932281</v>
      </c>
      <c r="E50" s="72">
        <v>4</v>
      </c>
      <c r="F50" s="71">
        <f>D50/E50</f>
        <v>550.48307025</v>
      </c>
      <c r="G50" s="35"/>
    </row>
    <row r="51" spans="2:6" ht="16.5" thickBot="1">
      <c r="B51" s="144"/>
      <c r="C51" s="144"/>
      <c r="D51" s="73">
        <f>SUM(D48:D50)</f>
        <v>16347.350754</v>
      </c>
      <c r="E51" s="73">
        <f>SUM(E48:E50)</f>
        <v>80</v>
      </c>
      <c r="F51" s="71">
        <f>D51/E51</f>
        <v>204.341884425</v>
      </c>
    </row>
    <row r="52" spans="1:11" ht="16.5" thickBot="1">
      <c r="A52" s="21"/>
      <c r="B52" s="22"/>
      <c r="C52" s="89"/>
      <c r="D52" s="116"/>
      <c r="E52" s="116"/>
      <c r="F52" s="116"/>
      <c r="G52" s="24"/>
      <c r="I52" s="25"/>
      <c r="J52" s="25"/>
      <c r="K52" s="25"/>
    </row>
    <row r="53" spans="1:10" ht="33" customHeight="1" thickBot="1">
      <c r="A53" s="162" t="s">
        <v>655</v>
      </c>
      <c r="B53" s="163"/>
      <c r="C53" s="163"/>
      <c r="D53" s="163"/>
      <c r="E53" s="163"/>
      <c r="F53" s="163"/>
      <c r="G53" s="164"/>
      <c r="J53" s="4"/>
    </row>
    <row r="54" spans="1:11" s="11" customFormat="1" ht="20.25" customHeight="1" thickBot="1">
      <c r="A54" s="137" t="s">
        <v>671</v>
      </c>
      <c r="B54" s="8" t="s">
        <v>636</v>
      </c>
      <c r="C54" s="166" t="s">
        <v>673</v>
      </c>
      <c r="D54" s="9" t="s">
        <v>638</v>
      </c>
      <c r="E54" s="10" t="s">
        <v>639</v>
      </c>
      <c r="F54" s="140" t="s">
        <v>672</v>
      </c>
      <c r="G54" s="140" t="s">
        <v>670</v>
      </c>
      <c r="I54" s="157" t="s">
        <v>3</v>
      </c>
      <c r="J54" s="157" t="s">
        <v>4</v>
      </c>
      <c r="K54" s="157" t="s">
        <v>5</v>
      </c>
    </row>
    <row r="55" spans="1:11" s="11" customFormat="1" ht="21.75" customHeight="1" thickBot="1">
      <c r="A55" s="137"/>
      <c r="B55" s="12" t="s">
        <v>640</v>
      </c>
      <c r="C55" s="167"/>
      <c r="D55" s="13" t="s">
        <v>641</v>
      </c>
      <c r="E55" s="14" t="s">
        <v>642</v>
      </c>
      <c r="F55" s="141"/>
      <c r="G55" s="155"/>
      <c r="I55" s="158"/>
      <c r="J55" s="158"/>
      <c r="K55" s="158"/>
    </row>
    <row r="56" spans="1:11" ht="15.75">
      <c r="A56" s="47" t="s">
        <v>87</v>
      </c>
      <c r="B56" s="19">
        <v>116</v>
      </c>
      <c r="C56" s="17">
        <f aca="true" t="shared" si="4" ref="C56:C95">E56*8.3592</f>
        <v>1220.9735371961124</v>
      </c>
      <c r="D56" s="105">
        <f aca="true" t="shared" si="5" ref="D56:D95">B56*101610/62210*30/100</f>
        <v>56.84018646519852</v>
      </c>
      <c r="E56" s="102">
        <f>I56-D56</f>
        <v>146.06344353480148</v>
      </c>
      <c r="F56" s="99">
        <v>4.07</v>
      </c>
      <c r="G56" s="50">
        <f aca="true" t="shared" si="6" ref="G56:G95">D56+E56+F56</f>
        <v>206.97362999999999</v>
      </c>
      <c r="I56" s="7">
        <v>202.90363</v>
      </c>
      <c r="J56" s="7">
        <v>4.07</v>
      </c>
      <c r="K56" s="7">
        <v>206.97363</v>
      </c>
    </row>
    <row r="57" spans="1:11" ht="15.75">
      <c r="A57" s="47" t="s">
        <v>89</v>
      </c>
      <c r="B57" s="19">
        <v>116</v>
      </c>
      <c r="C57" s="17">
        <f t="shared" si="4"/>
        <v>1118.9738013905126</v>
      </c>
      <c r="D57" s="106">
        <f t="shared" si="5"/>
        <v>56.84018646519852</v>
      </c>
      <c r="E57" s="103">
        <f t="shared" si="3"/>
        <v>133.8613505348015</v>
      </c>
      <c r="F57" s="99">
        <v>4.07</v>
      </c>
      <c r="G57" s="50">
        <f t="shared" si="6"/>
        <v>194.771537</v>
      </c>
      <c r="I57" s="7">
        <v>190.701537</v>
      </c>
      <c r="J57" s="7">
        <v>4.07</v>
      </c>
      <c r="K57" s="7">
        <v>194.771537</v>
      </c>
    </row>
    <row r="58" spans="1:11" ht="15.75">
      <c r="A58" s="47" t="s">
        <v>91</v>
      </c>
      <c r="B58" s="19">
        <v>116</v>
      </c>
      <c r="C58" s="17">
        <f t="shared" si="4"/>
        <v>685.9748900585124</v>
      </c>
      <c r="D58" s="106">
        <f t="shared" si="5"/>
        <v>56.84018646519852</v>
      </c>
      <c r="E58" s="103">
        <f t="shared" si="3"/>
        <v>82.06226553480147</v>
      </c>
      <c r="F58" s="99">
        <v>4.07</v>
      </c>
      <c r="G58" s="50">
        <f t="shared" si="6"/>
        <v>142.97245199999998</v>
      </c>
      <c r="I58" s="7">
        <v>138.90245199999998</v>
      </c>
      <c r="J58" s="7">
        <v>4.07</v>
      </c>
      <c r="K58" s="7">
        <v>142.972452</v>
      </c>
    </row>
    <row r="59" spans="1:11" ht="15.75">
      <c r="A59" s="47" t="s">
        <v>93</v>
      </c>
      <c r="B59" s="19">
        <v>116</v>
      </c>
      <c r="C59" s="17">
        <f t="shared" si="4"/>
        <v>977.9741594705127</v>
      </c>
      <c r="D59" s="106">
        <f t="shared" si="5"/>
        <v>56.84018646519852</v>
      </c>
      <c r="E59" s="103">
        <f t="shared" si="3"/>
        <v>116.9937505348015</v>
      </c>
      <c r="F59" s="99">
        <v>4.07</v>
      </c>
      <c r="G59" s="50">
        <f t="shared" si="6"/>
        <v>177.903937</v>
      </c>
      <c r="I59" s="7">
        <v>173.83393700000002</v>
      </c>
      <c r="J59" s="7">
        <v>4.07</v>
      </c>
      <c r="K59" s="7">
        <v>177.90393699999998</v>
      </c>
    </row>
    <row r="60" spans="1:11" ht="15.75">
      <c r="A60" s="47" t="s">
        <v>95</v>
      </c>
      <c r="B60" s="19">
        <v>116</v>
      </c>
      <c r="C60" s="17">
        <f t="shared" si="4"/>
        <v>1231.9735171457123</v>
      </c>
      <c r="D60" s="106">
        <f t="shared" si="5"/>
        <v>56.84018646519852</v>
      </c>
      <c r="E60" s="103">
        <f t="shared" si="3"/>
        <v>147.37935653480147</v>
      </c>
      <c r="F60" s="99">
        <v>4.07</v>
      </c>
      <c r="G60" s="50">
        <f t="shared" si="6"/>
        <v>208.28954299999998</v>
      </c>
      <c r="I60" s="7">
        <v>204.219543</v>
      </c>
      <c r="J60" s="7">
        <v>4.07</v>
      </c>
      <c r="K60" s="7">
        <v>208.289543</v>
      </c>
    </row>
    <row r="61" spans="1:11" ht="15.75">
      <c r="A61" s="47" t="s">
        <v>97</v>
      </c>
      <c r="B61" s="19">
        <v>116</v>
      </c>
      <c r="C61" s="17">
        <f t="shared" si="4"/>
        <v>366.97569721851244</v>
      </c>
      <c r="D61" s="106">
        <f t="shared" si="5"/>
        <v>56.84018646519852</v>
      </c>
      <c r="E61" s="103">
        <f t="shared" si="3"/>
        <v>43.900815534801474</v>
      </c>
      <c r="F61" s="99">
        <v>4.07</v>
      </c>
      <c r="G61" s="50">
        <f t="shared" si="6"/>
        <v>104.811002</v>
      </c>
      <c r="I61" s="7">
        <v>100.741002</v>
      </c>
      <c r="J61" s="7">
        <v>4.07</v>
      </c>
      <c r="K61" s="7">
        <v>104.81100200000002</v>
      </c>
    </row>
    <row r="62" spans="1:11" ht="15.75">
      <c r="A62" s="47" t="s">
        <v>99</v>
      </c>
      <c r="B62" s="19">
        <v>116</v>
      </c>
      <c r="C62" s="17">
        <f t="shared" si="4"/>
        <v>1119.9737957681125</v>
      </c>
      <c r="D62" s="106">
        <f t="shared" si="5"/>
        <v>56.84018646519852</v>
      </c>
      <c r="E62" s="103">
        <f t="shared" si="3"/>
        <v>133.9809785348015</v>
      </c>
      <c r="F62" s="99">
        <v>4.07</v>
      </c>
      <c r="G62" s="50">
        <f t="shared" si="6"/>
        <v>194.891165</v>
      </c>
      <c r="I62" s="7">
        <v>190.821165</v>
      </c>
      <c r="J62" s="7">
        <v>4.07</v>
      </c>
      <c r="K62" s="7">
        <v>194.891165</v>
      </c>
    </row>
    <row r="63" spans="1:11" ht="15.75">
      <c r="A63" s="47" t="s">
        <v>101</v>
      </c>
      <c r="B63" s="19">
        <v>116</v>
      </c>
      <c r="C63" s="17">
        <f t="shared" si="4"/>
        <v>1093.9738667177126</v>
      </c>
      <c r="D63" s="106">
        <f t="shared" si="5"/>
        <v>56.84018646519852</v>
      </c>
      <c r="E63" s="103">
        <f t="shared" si="3"/>
        <v>130.87064153480148</v>
      </c>
      <c r="F63" s="99">
        <v>4.07</v>
      </c>
      <c r="G63" s="50">
        <f t="shared" si="6"/>
        <v>191.78082799999999</v>
      </c>
      <c r="I63" s="7">
        <v>187.710828</v>
      </c>
      <c r="J63" s="7">
        <v>4.07</v>
      </c>
      <c r="K63" s="7">
        <v>191.780828</v>
      </c>
    </row>
    <row r="64" spans="1:11" ht="15.75">
      <c r="A64" s="47" t="s">
        <v>103</v>
      </c>
      <c r="B64" s="19">
        <v>116</v>
      </c>
      <c r="C64" s="17">
        <f t="shared" si="4"/>
        <v>1307.9733155417125</v>
      </c>
      <c r="D64" s="106">
        <f t="shared" si="5"/>
        <v>56.84018646519852</v>
      </c>
      <c r="E64" s="103">
        <f t="shared" si="3"/>
        <v>156.47111153480148</v>
      </c>
      <c r="F64" s="99">
        <v>4.07</v>
      </c>
      <c r="G64" s="50">
        <f t="shared" si="6"/>
        <v>217.381298</v>
      </c>
      <c r="I64" s="7">
        <v>213.311298</v>
      </c>
      <c r="J64" s="7">
        <v>4.07</v>
      </c>
      <c r="K64" s="7">
        <v>217.381298</v>
      </c>
    </row>
    <row r="65" spans="1:11" ht="15.75">
      <c r="A65" s="47" t="s">
        <v>105</v>
      </c>
      <c r="B65" s="19">
        <v>116</v>
      </c>
      <c r="C65" s="17">
        <f t="shared" si="4"/>
        <v>1133.9737672097124</v>
      </c>
      <c r="D65" s="106">
        <f t="shared" si="5"/>
        <v>56.84018646519852</v>
      </c>
      <c r="E65" s="103">
        <f t="shared" si="3"/>
        <v>135.65577653480148</v>
      </c>
      <c r="F65" s="99">
        <v>4.07</v>
      </c>
      <c r="G65" s="50">
        <f t="shared" si="6"/>
        <v>196.56596299999998</v>
      </c>
      <c r="I65" s="7">
        <v>192.495963</v>
      </c>
      <c r="J65" s="7">
        <v>4.07</v>
      </c>
      <c r="K65" s="7">
        <v>196.565963</v>
      </c>
    </row>
    <row r="66" spans="1:11" ht="15.75">
      <c r="A66" s="47" t="s">
        <v>107</v>
      </c>
      <c r="B66" s="19">
        <v>116</v>
      </c>
      <c r="C66" s="17">
        <f t="shared" si="4"/>
        <v>1165.9736708849125</v>
      </c>
      <c r="D66" s="106">
        <f t="shared" si="5"/>
        <v>56.84018646519852</v>
      </c>
      <c r="E66" s="103">
        <f t="shared" si="3"/>
        <v>139.4838825348015</v>
      </c>
      <c r="F66" s="99">
        <v>4.07</v>
      </c>
      <c r="G66" s="50">
        <f t="shared" si="6"/>
        <v>200.394069</v>
      </c>
      <c r="I66" s="7">
        <v>196.324069</v>
      </c>
      <c r="J66" s="7">
        <v>4.07</v>
      </c>
      <c r="K66" s="7">
        <v>200.39406900000003</v>
      </c>
    </row>
    <row r="67" spans="1:11" ht="15.75">
      <c r="A67" s="47" t="s">
        <v>109</v>
      </c>
      <c r="B67" s="19">
        <v>116</v>
      </c>
      <c r="C67" s="17">
        <f t="shared" si="4"/>
        <v>105.97636218171245</v>
      </c>
      <c r="D67" s="106">
        <f t="shared" si="5"/>
        <v>56.84018646519852</v>
      </c>
      <c r="E67" s="103">
        <f t="shared" si="3"/>
        <v>12.67781153480147</v>
      </c>
      <c r="F67" s="99">
        <v>4.07</v>
      </c>
      <c r="G67" s="50">
        <f t="shared" si="6"/>
        <v>73.587998</v>
      </c>
      <c r="I67" s="7">
        <v>69.51799799999999</v>
      </c>
      <c r="J67" s="7">
        <v>4.07</v>
      </c>
      <c r="K67" s="7">
        <v>73.587998</v>
      </c>
    </row>
    <row r="68" spans="1:11" ht="15.75">
      <c r="A68" s="47" t="s">
        <v>111</v>
      </c>
      <c r="B68" s="19">
        <v>116</v>
      </c>
      <c r="C68" s="17">
        <f t="shared" si="4"/>
        <v>1390.9731163769125</v>
      </c>
      <c r="D68" s="106">
        <f t="shared" si="5"/>
        <v>56.84018646519852</v>
      </c>
      <c r="E68" s="103">
        <f t="shared" si="3"/>
        <v>166.4002675348015</v>
      </c>
      <c r="F68" s="99">
        <v>4.07</v>
      </c>
      <c r="G68" s="50">
        <f t="shared" si="6"/>
        <v>227.310454</v>
      </c>
      <c r="I68" s="7">
        <v>223.240454</v>
      </c>
      <c r="J68" s="7">
        <v>4.07</v>
      </c>
      <c r="K68" s="7">
        <v>227.310454</v>
      </c>
    </row>
    <row r="69" spans="1:11" ht="15.75">
      <c r="A69" s="47" t="s">
        <v>113</v>
      </c>
      <c r="B69" s="19">
        <v>116</v>
      </c>
      <c r="C69" s="17">
        <f t="shared" si="4"/>
        <v>1312.9733041481124</v>
      </c>
      <c r="D69" s="106">
        <f t="shared" si="5"/>
        <v>56.84018646519852</v>
      </c>
      <c r="E69" s="103">
        <f t="shared" si="3"/>
        <v>157.06925353480148</v>
      </c>
      <c r="F69" s="99">
        <v>4.07</v>
      </c>
      <c r="G69" s="50">
        <f t="shared" si="6"/>
        <v>217.97943999999998</v>
      </c>
      <c r="I69" s="7">
        <v>213.90944</v>
      </c>
      <c r="J69" s="7">
        <v>4.07</v>
      </c>
      <c r="K69" s="7">
        <v>217.97944</v>
      </c>
    </row>
    <row r="70" spans="1:11" ht="15.75">
      <c r="A70" s="47" t="s">
        <v>115</v>
      </c>
      <c r="B70" s="19">
        <v>116</v>
      </c>
      <c r="C70" s="17">
        <f t="shared" si="4"/>
        <v>696.9748700081126</v>
      </c>
      <c r="D70" s="106">
        <f t="shared" si="5"/>
        <v>56.84018646519852</v>
      </c>
      <c r="E70" s="103">
        <f t="shared" si="3"/>
        <v>83.37817853480149</v>
      </c>
      <c r="F70" s="99">
        <v>4.07</v>
      </c>
      <c r="G70" s="50">
        <f t="shared" si="6"/>
        <v>144.288365</v>
      </c>
      <c r="I70" s="7">
        <v>140.218365</v>
      </c>
      <c r="J70" s="7">
        <v>4.07</v>
      </c>
      <c r="K70" s="7">
        <v>144.288365</v>
      </c>
    </row>
    <row r="71" spans="1:11" ht="15.75">
      <c r="A71" s="47" t="s">
        <v>117</v>
      </c>
      <c r="B71" s="19">
        <v>116</v>
      </c>
      <c r="C71" s="17">
        <f t="shared" si="4"/>
        <v>1105.9738243265126</v>
      </c>
      <c r="D71" s="106">
        <f t="shared" si="5"/>
        <v>56.84018646519852</v>
      </c>
      <c r="E71" s="103">
        <f t="shared" si="3"/>
        <v>132.30618053480148</v>
      </c>
      <c r="F71" s="99">
        <v>4.07</v>
      </c>
      <c r="G71" s="50">
        <f t="shared" si="6"/>
        <v>193.216367</v>
      </c>
      <c r="I71" s="7">
        <v>189.146367</v>
      </c>
      <c r="J71" s="7">
        <v>4.07</v>
      </c>
      <c r="K71" s="7">
        <v>193.216367</v>
      </c>
    </row>
    <row r="72" spans="1:11" ht="15.75">
      <c r="A72" s="47" t="s">
        <v>119</v>
      </c>
      <c r="B72" s="19">
        <v>116</v>
      </c>
      <c r="C72" s="17">
        <f t="shared" si="4"/>
        <v>861.9744522233125</v>
      </c>
      <c r="D72" s="106">
        <f t="shared" si="5"/>
        <v>56.84018646519852</v>
      </c>
      <c r="E72" s="103">
        <f t="shared" si="3"/>
        <v>103.11685953480148</v>
      </c>
      <c r="F72" s="99">
        <v>4.07</v>
      </c>
      <c r="G72" s="50">
        <f t="shared" si="6"/>
        <v>164.02704599999998</v>
      </c>
      <c r="I72" s="7">
        <v>159.957046</v>
      </c>
      <c r="J72" s="7">
        <v>4.07</v>
      </c>
      <c r="K72" s="7">
        <v>164.02704599999998</v>
      </c>
    </row>
    <row r="73" spans="1:11" ht="15.75">
      <c r="A73" s="47" t="s">
        <v>121</v>
      </c>
      <c r="B73" s="19">
        <v>116</v>
      </c>
      <c r="C73" s="17">
        <f t="shared" si="4"/>
        <v>513.9753221225125</v>
      </c>
      <c r="D73" s="106">
        <f t="shared" si="5"/>
        <v>56.84018646519852</v>
      </c>
      <c r="E73" s="103">
        <f t="shared" si="3"/>
        <v>61.48618553480147</v>
      </c>
      <c r="F73" s="99">
        <v>4.07</v>
      </c>
      <c r="G73" s="50">
        <f t="shared" si="6"/>
        <v>122.39637199999999</v>
      </c>
      <c r="I73" s="7">
        <v>118.32637199999999</v>
      </c>
      <c r="J73" s="7">
        <v>4.07</v>
      </c>
      <c r="K73" s="7">
        <v>122.396372</v>
      </c>
    </row>
    <row r="74" spans="1:11" ht="15.75">
      <c r="A74" s="47" t="s">
        <v>123</v>
      </c>
      <c r="B74" s="19">
        <v>116</v>
      </c>
      <c r="C74" s="17">
        <f t="shared" si="4"/>
        <v>1219.9735428185127</v>
      </c>
      <c r="D74" s="106">
        <f t="shared" si="5"/>
        <v>56.84018646519852</v>
      </c>
      <c r="E74" s="103">
        <f t="shared" si="3"/>
        <v>145.9438155348015</v>
      </c>
      <c r="F74" s="99">
        <v>4.07</v>
      </c>
      <c r="G74" s="50">
        <f t="shared" si="6"/>
        <v>206.854002</v>
      </c>
      <c r="I74" s="7">
        <v>202.78400200000002</v>
      </c>
      <c r="J74" s="7">
        <v>4.07</v>
      </c>
      <c r="K74" s="7">
        <v>206.854002</v>
      </c>
    </row>
    <row r="75" spans="1:11" ht="15.75">
      <c r="A75" s="47" t="s">
        <v>125</v>
      </c>
      <c r="B75" s="19">
        <v>116</v>
      </c>
      <c r="C75" s="17">
        <f t="shared" si="4"/>
        <v>1259.9734349513126</v>
      </c>
      <c r="D75" s="106">
        <f t="shared" si="5"/>
        <v>56.84018646519852</v>
      </c>
      <c r="E75" s="103">
        <f t="shared" si="3"/>
        <v>150.7289495348015</v>
      </c>
      <c r="F75" s="99">
        <v>4.07</v>
      </c>
      <c r="G75" s="50">
        <f t="shared" si="6"/>
        <v>211.639136</v>
      </c>
      <c r="I75" s="7">
        <v>207.56913600000001</v>
      </c>
      <c r="J75" s="7">
        <v>4.07</v>
      </c>
      <c r="K75" s="7">
        <v>211.639136</v>
      </c>
    </row>
    <row r="76" spans="1:11" ht="15.75">
      <c r="A76" s="47" t="s">
        <v>127</v>
      </c>
      <c r="B76" s="19">
        <v>116</v>
      </c>
      <c r="C76" s="17">
        <f t="shared" si="4"/>
        <v>1083.9738895049124</v>
      </c>
      <c r="D76" s="106">
        <f t="shared" si="5"/>
        <v>56.84018646519852</v>
      </c>
      <c r="E76" s="103">
        <f t="shared" si="3"/>
        <v>129.6743575348015</v>
      </c>
      <c r="F76" s="99">
        <v>4.07</v>
      </c>
      <c r="G76" s="50">
        <f t="shared" si="6"/>
        <v>190.584544</v>
      </c>
      <c r="I76" s="7">
        <v>186.514544</v>
      </c>
      <c r="J76" s="7">
        <v>4.07</v>
      </c>
      <c r="K76" s="7">
        <v>190.584544</v>
      </c>
    </row>
    <row r="77" spans="1:11" ht="15.75">
      <c r="A77" s="47" t="s">
        <v>129</v>
      </c>
      <c r="B77" s="19">
        <v>116</v>
      </c>
      <c r="C77" s="17">
        <f t="shared" si="4"/>
        <v>782.9746372577126</v>
      </c>
      <c r="D77" s="106">
        <f t="shared" si="5"/>
        <v>56.84018646519852</v>
      </c>
      <c r="E77" s="103">
        <f aca="true" t="shared" si="7" ref="E77:E95">I77-D77</f>
        <v>93.66621653480149</v>
      </c>
      <c r="F77" s="99">
        <v>4.07</v>
      </c>
      <c r="G77" s="50">
        <f t="shared" si="6"/>
        <v>154.576403</v>
      </c>
      <c r="I77" s="7">
        <v>150.506403</v>
      </c>
      <c r="J77" s="7">
        <v>4.07</v>
      </c>
      <c r="K77" s="7">
        <v>154.576403</v>
      </c>
    </row>
    <row r="78" spans="1:11" ht="15.75">
      <c r="A78" s="47" t="s">
        <v>131</v>
      </c>
      <c r="B78" s="19">
        <v>116</v>
      </c>
      <c r="C78" s="17">
        <f t="shared" si="4"/>
        <v>1474.9729032305129</v>
      </c>
      <c r="D78" s="106">
        <f t="shared" si="5"/>
        <v>56.84018646519852</v>
      </c>
      <c r="E78" s="103">
        <f t="shared" si="7"/>
        <v>176.44905053480153</v>
      </c>
      <c r="F78" s="99">
        <v>4.07</v>
      </c>
      <c r="G78" s="50">
        <f t="shared" si="6"/>
        <v>237.35923700000004</v>
      </c>
      <c r="I78" s="7">
        <v>233.28923700000004</v>
      </c>
      <c r="J78" s="7">
        <v>4.07</v>
      </c>
      <c r="K78" s="7">
        <v>237.359237</v>
      </c>
    </row>
    <row r="79" spans="1:11" ht="15.75">
      <c r="A79" s="47" t="s">
        <v>133</v>
      </c>
      <c r="B79" s="19">
        <v>116</v>
      </c>
      <c r="C79" s="17">
        <f t="shared" si="4"/>
        <v>376.97566607211263</v>
      </c>
      <c r="D79" s="106">
        <f t="shared" si="5"/>
        <v>56.84018646519852</v>
      </c>
      <c r="E79" s="103">
        <f t="shared" si="7"/>
        <v>45.097098534801496</v>
      </c>
      <c r="F79" s="99">
        <v>4.07</v>
      </c>
      <c r="G79" s="50">
        <f t="shared" si="6"/>
        <v>106.00728500000002</v>
      </c>
      <c r="I79" s="7">
        <v>101.93728500000002</v>
      </c>
      <c r="J79" s="7">
        <v>4.07</v>
      </c>
      <c r="K79" s="7">
        <v>106.007285</v>
      </c>
    </row>
    <row r="80" spans="1:11" ht="15.75">
      <c r="A80" s="47" t="s">
        <v>135</v>
      </c>
      <c r="B80" s="19">
        <v>116</v>
      </c>
      <c r="C80" s="17">
        <f t="shared" si="4"/>
        <v>1597.9725961985125</v>
      </c>
      <c r="D80" s="106">
        <f t="shared" si="5"/>
        <v>56.84018646519852</v>
      </c>
      <c r="E80" s="103">
        <f t="shared" si="7"/>
        <v>191.16334053480148</v>
      </c>
      <c r="F80" s="99">
        <v>4.07</v>
      </c>
      <c r="G80" s="50">
        <f t="shared" si="6"/>
        <v>252.07352699999998</v>
      </c>
      <c r="I80" s="7">
        <v>248.003527</v>
      </c>
      <c r="J80" s="7">
        <v>4.07</v>
      </c>
      <c r="K80" s="7">
        <v>252.07352700000004</v>
      </c>
    </row>
    <row r="81" spans="1:11" ht="15.75">
      <c r="A81" s="47" t="s">
        <v>137</v>
      </c>
      <c r="B81" s="19">
        <v>116</v>
      </c>
      <c r="C81" s="17">
        <f t="shared" si="4"/>
        <v>1050.9739747337123</v>
      </c>
      <c r="D81" s="106">
        <f t="shared" si="5"/>
        <v>56.84018646519852</v>
      </c>
      <c r="E81" s="103">
        <f t="shared" si="7"/>
        <v>125.72662153480147</v>
      </c>
      <c r="F81" s="99">
        <v>4.07</v>
      </c>
      <c r="G81" s="50">
        <f t="shared" si="6"/>
        <v>186.63680799999997</v>
      </c>
      <c r="I81" s="7">
        <v>182.56680799999998</v>
      </c>
      <c r="J81" s="7">
        <v>4.07</v>
      </c>
      <c r="K81" s="7">
        <v>186.63680800000003</v>
      </c>
    </row>
    <row r="82" spans="1:11" ht="15.75">
      <c r="A82" s="47" t="s">
        <v>139</v>
      </c>
      <c r="B82" s="19">
        <v>116</v>
      </c>
      <c r="C82" s="17">
        <f t="shared" si="4"/>
        <v>1298.9733327065128</v>
      </c>
      <c r="D82" s="106">
        <f t="shared" si="5"/>
        <v>56.84018646519852</v>
      </c>
      <c r="E82" s="103">
        <f t="shared" si="7"/>
        <v>155.39445553480152</v>
      </c>
      <c r="F82" s="99">
        <v>4.07</v>
      </c>
      <c r="G82" s="50">
        <f t="shared" si="6"/>
        <v>216.30464200000003</v>
      </c>
      <c r="I82" s="7">
        <v>212.23464200000004</v>
      </c>
      <c r="J82" s="7">
        <v>4.07</v>
      </c>
      <c r="K82" s="7">
        <v>216.304642</v>
      </c>
    </row>
    <row r="83" spans="1:11" ht="15.75">
      <c r="A83" s="47" t="s">
        <v>141</v>
      </c>
      <c r="B83" s="19">
        <v>116</v>
      </c>
      <c r="C83" s="17">
        <f t="shared" si="4"/>
        <v>1370.9731703105126</v>
      </c>
      <c r="D83" s="106">
        <f t="shared" si="5"/>
        <v>56.84018646519852</v>
      </c>
      <c r="E83" s="103">
        <f t="shared" si="7"/>
        <v>164.0077005348015</v>
      </c>
      <c r="F83" s="99">
        <v>4.07</v>
      </c>
      <c r="G83" s="50">
        <f t="shared" si="6"/>
        <v>224.917887</v>
      </c>
      <c r="I83" s="7">
        <v>220.84788700000001</v>
      </c>
      <c r="J83" s="7">
        <v>4.07</v>
      </c>
      <c r="K83" s="7">
        <v>224.917887</v>
      </c>
    </row>
    <row r="84" spans="1:11" ht="15.75">
      <c r="A84" s="47" t="s">
        <v>143</v>
      </c>
      <c r="B84" s="19">
        <v>116</v>
      </c>
      <c r="C84" s="17">
        <f t="shared" si="4"/>
        <v>638.9750038457126</v>
      </c>
      <c r="D84" s="106">
        <f t="shared" si="5"/>
        <v>56.84018646519852</v>
      </c>
      <c r="E84" s="103">
        <f t="shared" si="7"/>
        <v>76.4397315348015</v>
      </c>
      <c r="F84" s="99">
        <v>4.07</v>
      </c>
      <c r="G84" s="50">
        <f t="shared" si="6"/>
        <v>137.349918</v>
      </c>
      <c r="I84" s="7">
        <v>133.279918</v>
      </c>
      <c r="J84" s="7">
        <v>4.07</v>
      </c>
      <c r="K84" s="7">
        <v>137.349918</v>
      </c>
    </row>
    <row r="85" spans="1:11" ht="15.75">
      <c r="A85" s="47" t="s">
        <v>145</v>
      </c>
      <c r="B85" s="19">
        <v>116</v>
      </c>
      <c r="C85" s="17">
        <f t="shared" si="4"/>
        <v>1066.9739349305128</v>
      </c>
      <c r="D85" s="106">
        <f t="shared" si="5"/>
        <v>56.84018646519852</v>
      </c>
      <c r="E85" s="103">
        <f t="shared" si="7"/>
        <v>127.64067553480152</v>
      </c>
      <c r="F85" s="99">
        <v>4.07</v>
      </c>
      <c r="G85" s="50">
        <f t="shared" si="6"/>
        <v>188.55086200000002</v>
      </c>
      <c r="I85" s="7">
        <v>184.48086200000003</v>
      </c>
      <c r="J85" s="7">
        <v>4.07</v>
      </c>
      <c r="K85" s="7">
        <v>188.550862</v>
      </c>
    </row>
    <row r="86" spans="1:11" ht="15.75">
      <c r="A86" s="47" t="s">
        <v>147</v>
      </c>
      <c r="B86" s="19">
        <v>116</v>
      </c>
      <c r="C86" s="17">
        <f t="shared" si="4"/>
        <v>809.9745690449125</v>
      </c>
      <c r="D86" s="106">
        <f t="shared" si="5"/>
        <v>56.84018646519852</v>
      </c>
      <c r="E86" s="103">
        <f t="shared" si="7"/>
        <v>96.89618253480148</v>
      </c>
      <c r="F86" s="99">
        <v>4.07</v>
      </c>
      <c r="G86" s="50">
        <f t="shared" si="6"/>
        <v>157.806369</v>
      </c>
      <c r="I86" s="7">
        <v>153.736369</v>
      </c>
      <c r="J86" s="7">
        <v>4.07</v>
      </c>
      <c r="K86" s="7">
        <v>157.806369</v>
      </c>
    </row>
    <row r="87" spans="1:11" ht="15.75">
      <c r="A87" s="47" t="s">
        <v>149</v>
      </c>
      <c r="B87" s="19">
        <v>116</v>
      </c>
      <c r="C87" s="17">
        <f t="shared" si="4"/>
        <v>1350.9732158849129</v>
      </c>
      <c r="D87" s="106">
        <f t="shared" si="5"/>
        <v>56.84018646519852</v>
      </c>
      <c r="E87" s="103">
        <f t="shared" si="7"/>
        <v>161.61513253480152</v>
      </c>
      <c r="F87" s="99">
        <v>4.07</v>
      </c>
      <c r="G87" s="50">
        <f t="shared" si="6"/>
        <v>222.52531900000002</v>
      </c>
      <c r="I87" s="7">
        <v>218.45531900000003</v>
      </c>
      <c r="J87" s="7">
        <v>4.07</v>
      </c>
      <c r="K87" s="7">
        <v>222.525319</v>
      </c>
    </row>
    <row r="88" spans="1:11" ht="15.75">
      <c r="A88" s="47" t="s">
        <v>224</v>
      </c>
      <c r="B88" s="19">
        <v>116</v>
      </c>
      <c r="C88" s="17">
        <f t="shared" si="4"/>
        <v>1605.9725679377125</v>
      </c>
      <c r="D88" s="106">
        <f t="shared" si="5"/>
        <v>56.84018646519852</v>
      </c>
      <c r="E88" s="103">
        <f t="shared" si="7"/>
        <v>192.1203665348015</v>
      </c>
      <c r="F88" s="99">
        <v>4.07</v>
      </c>
      <c r="G88" s="50">
        <f t="shared" si="6"/>
        <v>253.030553</v>
      </c>
      <c r="I88" s="7">
        <v>248.960553</v>
      </c>
      <c r="J88" s="7">
        <v>4.07</v>
      </c>
      <c r="K88" s="7">
        <v>253.030553</v>
      </c>
    </row>
    <row r="89" spans="1:11" ht="15.75">
      <c r="A89" s="47" t="s">
        <v>226</v>
      </c>
      <c r="B89" s="19">
        <v>116</v>
      </c>
      <c r="C89" s="17">
        <f t="shared" si="4"/>
        <v>1345.9732356377128</v>
      </c>
      <c r="D89" s="106">
        <f t="shared" si="5"/>
        <v>56.84018646519852</v>
      </c>
      <c r="E89" s="103">
        <f t="shared" si="7"/>
        <v>161.01699153480152</v>
      </c>
      <c r="F89" s="99">
        <v>4.07</v>
      </c>
      <c r="G89" s="50">
        <f t="shared" si="6"/>
        <v>221.92717800000003</v>
      </c>
      <c r="I89" s="7">
        <v>217.85717800000003</v>
      </c>
      <c r="J89" s="7">
        <v>4.07</v>
      </c>
      <c r="K89" s="7">
        <v>221.927178</v>
      </c>
    </row>
    <row r="90" spans="1:11" ht="15.75">
      <c r="A90" s="47" t="s">
        <v>228</v>
      </c>
      <c r="B90" s="19">
        <v>116</v>
      </c>
      <c r="C90" s="17">
        <f t="shared" si="4"/>
        <v>1434.9729943793127</v>
      </c>
      <c r="D90" s="106">
        <f t="shared" si="5"/>
        <v>56.84018646519852</v>
      </c>
      <c r="E90" s="103">
        <f t="shared" si="7"/>
        <v>171.6639145348015</v>
      </c>
      <c r="F90" s="99">
        <v>4.07</v>
      </c>
      <c r="G90" s="50">
        <f t="shared" si="6"/>
        <v>232.574101</v>
      </c>
      <c r="I90" s="7">
        <v>228.50410100000002</v>
      </c>
      <c r="J90" s="7">
        <v>4.07</v>
      </c>
      <c r="K90" s="7">
        <v>232.57410099999998</v>
      </c>
    </row>
    <row r="91" spans="1:11" ht="15.75">
      <c r="A91" s="47" t="s">
        <v>230</v>
      </c>
      <c r="B91" s="19">
        <v>116</v>
      </c>
      <c r="C91" s="17">
        <f t="shared" si="4"/>
        <v>684.9748956809126</v>
      </c>
      <c r="D91" s="106">
        <f t="shared" si="5"/>
        <v>56.84018646519852</v>
      </c>
      <c r="E91" s="103">
        <f t="shared" si="7"/>
        <v>81.94263753480149</v>
      </c>
      <c r="F91" s="99">
        <v>4.07</v>
      </c>
      <c r="G91" s="50">
        <f t="shared" si="6"/>
        <v>142.852824</v>
      </c>
      <c r="I91" s="7">
        <v>138.782824</v>
      </c>
      <c r="J91" s="7">
        <v>4.07</v>
      </c>
      <c r="K91" s="7">
        <v>142.852824</v>
      </c>
    </row>
    <row r="92" spans="1:11" ht="15.75">
      <c r="A92" s="47" t="s">
        <v>232</v>
      </c>
      <c r="B92" s="19">
        <v>253</v>
      </c>
      <c r="C92" s="17">
        <f t="shared" si="4"/>
        <v>2990.9414736097965</v>
      </c>
      <c r="D92" s="106">
        <f t="shared" si="5"/>
        <v>123.9704066870278</v>
      </c>
      <c r="E92" s="103">
        <f t="shared" si="7"/>
        <v>357.80235831297216</v>
      </c>
      <c r="F92" s="99">
        <v>4.07</v>
      </c>
      <c r="G92" s="50">
        <f t="shared" si="6"/>
        <v>485.84276499999993</v>
      </c>
      <c r="I92" s="7">
        <v>481.772765</v>
      </c>
      <c r="J92" s="7">
        <v>4.07</v>
      </c>
      <c r="K92" s="7">
        <v>485.842765</v>
      </c>
    </row>
    <row r="93" spans="1:11" ht="15.75">
      <c r="A93" s="47" t="s">
        <v>234</v>
      </c>
      <c r="B93" s="19">
        <v>253</v>
      </c>
      <c r="C93" s="17">
        <f t="shared" si="4"/>
        <v>3040.9413429553974</v>
      </c>
      <c r="D93" s="106">
        <f t="shared" si="5"/>
        <v>123.9704066870278</v>
      </c>
      <c r="E93" s="103">
        <f t="shared" si="7"/>
        <v>363.78377631297224</v>
      </c>
      <c r="F93" s="99">
        <v>4.07</v>
      </c>
      <c r="G93" s="50">
        <f t="shared" si="6"/>
        <v>491.824183</v>
      </c>
      <c r="I93" s="7">
        <v>487.75418300000007</v>
      </c>
      <c r="J93" s="7">
        <v>4.07</v>
      </c>
      <c r="K93" s="7">
        <v>491.824183</v>
      </c>
    </row>
    <row r="94" spans="1:11" ht="15.75">
      <c r="A94" s="47" t="s">
        <v>236</v>
      </c>
      <c r="B94" s="19">
        <v>255</v>
      </c>
      <c r="C94" s="17">
        <f t="shared" si="4"/>
        <v>4705.92385472046</v>
      </c>
      <c r="D94" s="106">
        <f t="shared" si="5"/>
        <v>124.95040990194502</v>
      </c>
      <c r="E94" s="103">
        <f t="shared" si="7"/>
        <v>562.9634240980549</v>
      </c>
      <c r="F94" s="99">
        <v>4.07</v>
      </c>
      <c r="G94" s="50">
        <f t="shared" si="6"/>
        <v>691.983834</v>
      </c>
      <c r="I94" s="7">
        <v>687.913834</v>
      </c>
      <c r="J94" s="7">
        <v>4.07</v>
      </c>
      <c r="K94" s="7">
        <v>691.9838340000001</v>
      </c>
    </row>
    <row r="95" spans="1:11" ht="16.5" thickBot="1">
      <c r="A95" s="51" t="s">
        <v>238</v>
      </c>
      <c r="B95" s="46">
        <v>255</v>
      </c>
      <c r="C95" s="52">
        <f t="shared" si="4"/>
        <v>3370.940095988461</v>
      </c>
      <c r="D95" s="107">
        <f t="shared" si="5"/>
        <v>124.95040990194502</v>
      </c>
      <c r="E95" s="104">
        <f t="shared" si="7"/>
        <v>403.261089098055</v>
      </c>
      <c r="F95" s="100">
        <v>4.07</v>
      </c>
      <c r="G95" s="53">
        <f t="shared" si="6"/>
        <v>532.281499</v>
      </c>
      <c r="I95" s="7">
        <v>528.211499</v>
      </c>
      <c r="J95" s="7">
        <v>4.07</v>
      </c>
      <c r="K95" s="7">
        <v>532.2814989999999</v>
      </c>
    </row>
    <row r="96" spans="1:11" ht="16.5" thickBot="1">
      <c r="A96" s="156" t="s">
        <v>662</v>
      </c>
      <c r="B96" s="165"/>
      <c r="C96" s="58">
        <f>SUM(C56:C95)</f>
        <v>51978.80960238937</v>
      </c>
      <c r="D96" s="117">
        <f>SUM(D56:D95)</f>
        <v>2544.0883459250913</v>
      </c>
      <c r="E96" s="117">
        <f>SUM(E56:E95)</f>
        <v>6218.155996074908</v>
      </c>
      <c r="F96" s="117">
        <f>SUM(F56:F95)</f>
        <v>162.79999999999984</v>
      </c>
      <c r="G96" s="59">
        <f>SUM(G56:G95)</f>
        <v>8925.044342</v>
      </c>
      <c r="I96" s="20">
        <f>SUM(I56:I95)</f>
        <v>8762.244342000002</v>
      </c>
      <c r="J96" s="20">
        <f>SUM(J56:J95)</f>
        <v>162.79999999999984</v>
      </c>
      <c r="K96" s="20">
        <f>SUM(K56:K95)</f>
        <v>8925.044342000001</v>
      </c>
    </row>
    <row r="97" spans="1:11" ht="16.5" thickBot="1">
      <c r="A97" s="149" t="s">
        <v>663</v>
      </c>
      <c r="B97" s="168"/>
      <c r="C97" s="55">
        <f>SUM(C44+C96)</f>
        <v>93820.77699106699</v>
      </c>
      <c r="D97" s="118">
        <f>SUM(D44+D96)</f>
        <v>4798.095740234688</v>
      </c>
      <c r="E97" s="118">
        <f>SUM(E44+E96)</f>
        <v>11223.65501376531</v>
      </c>
      <c r="F97" s="118">
        <f>SUM(F44+F96)</f>
        <v>325.5999999999997</v>
      </c>
      <c r="G97" s="56">
        <f>SUM(G44+G96)</f>
        <v>16347.350754</v>
      </c>
      <c r="I97" s="34">
        <f>SUM(I44+I96)</f>
        <v>16021.750754</v>
      </c>
      <c r="J97" s="34">
        <f>SUM(J44+J96)</f>
        <v>325.5999999999997</v>
      </c>
      <c r="K97" s="34">
        <f>SUM(K44+K96)</f>
        <v>16347.350754000001</v>
      </c>
    </row>
    <row r="98" ht="5.25" customHeight="1" thickBot="1"/>
    <row r="99" spans="4:7" ht="15.75" customHeight="1">
      <c r="D99" s="145" t="s">
        <v>643</v>
      </c>
      <c r="E99" s="147" t="s">
        <v>664</v>
      </c>
      <c r="F99" s="126" t="s">
        <v>644</v>
      </c>
      <c r="G99" s="60"/>
    </row>
    <row r="100" spans="4:7" ht="15.75" customHeight="1" thickBot="1">
      <c r="D100" s="146"/>
      <c r="E100" s="148"/>
      <c r="F100" s="127"/>
      <c r="G100" s="60"/>
    </row>
    <row r="101" spans="1:7" ht="15.75">
      <c r="A101" s="130" t="s">
        <v>665</v>
      </c>
      <c r="B101" s="131"/>
      <c r="C101" s="131"/>
      <c r="D101" s="69">
        <f>SUM(G4:G5)</f>
        <v>280.222696</v>
      </c>
      <c r="E101" s="70">
        <v>2</v>
      </c>
      <c r="F101" s="69">
        <f>D101/E101</f>
        <v>140.111348</v>
      </c>
      <c r="G101" s="35"/>
    </row>
    <row r="102" spans="1:7" ht="15.75">
      <c r="A102" s="132" t="s">
        <v>666</v>
      </c>
      <c r="B102" s="133"/>
      <c r="C102" s="133"/>
      <c r="D102" s="61">
        <f>G97-D103-D101</f>
        <v>13865.195776999999</v>
      </c>
      <c r="E102" s="62">
        <v>74</v>
      </c>
      <c r="F102" s="91">
        <f>D102/E102</f>
        <v>187.36751049999998</v>
      </c>
      <c r="G102" s="35"/>
    </row>
    <row r="103" spans="1:7" ht="16.5" thickBot="1">
      <c r="A103" s="142" t="s">
        <v>667</v>
      </c>
      <c r="B103" s="143"/>
      <c r="C103" s="143"/>
      <c r="D103" s="71">
        <f>SUM(G92:G95)</f>
        <v>2201.932281</v>
      </c>
      <c r="E103" s="72">
        <v>4</v>
      </c>
      <c r="F103" s="71">
        <f>D103/E103</f>
        <v>550.48307025</v>
      </c>
      <c r="G103" s="35"/>
    </row>
    <row r="104" spans="2:6" ht="16.5" thickBot="1">
      <c r="B104" s="144"/>
      <c r="C104" s="144"/>
      <c r="D104" s="73">
        <f>SUM(D101:D103)</f>
        <v>16347.350754</v>
      </c>
      <c r="E104" s="73">
        <f>SUM(E101:E103)</f>
        <v>80</v>
      </c>
      <c r="F104" s="71">
        <f>D104/E104</f>
        <v>204.341884425</v>
      </c>
    </row>
  </sheetData>
  <sheetProtection/>
  <mergeCells count="33">
    <mergeCell ref="A102:C102"/>
    <mergeCell ref="A103:C103"/>
    <mergeCell ref="B104:C104"/>
    <mergeCell ref="A101:C101"/>
    <mergeCell ref="I54:I55"/>
    <mergeCell ref="J54:J55"/>
    <mergeCell ref="A96:B96"/>
    <mergeCell ref="A97:B97"/>
    <mergeCell ref="F54:F55"/>
    <mergeCell ref="G54:G55"/>
    <mergeCell ref="K54:K55"/>
    <mergeCell ref="D99:D100"/>
    <mergeCell ref="E99:E100"/>
    <mergeCell ref="F99:F100"/>
    <mergeCell ref="D46:D47"/>
    <mergeCell ref="E46:E47"/>
    <mergeCell ref="F46:F47"/>
    <mergeCell ref="A53:G53"/>
    <mergeCell ref="A54:A55"/>
    <mergeCell ref="C54:C55"/>
    <mergeCell ref="I2:I3"/>
    <mergeCell ref="J2:J3"/>
    <mergeCell ref="K2:K3"/>
    <mergeCell ref="A44:B44"/>
    <mergeCell ref="A48:C48"/>
    <mergeCell ref="A49:C49"/>
    <mergeCell ref="A50:C50"/>
    <mergeCell ref="B51:C51"/>
    <mergeCell ref="A1:G1"/>
    <mergeCell ref="A2:A3"/>
    <mergeCell ref="C2:C3"/>
    <mergeCell ref="F2:F3"/>
    <mergeCell ref="G2:G3"/>
  </mergeCells>
  <printOptions/>
  <pageMargins left="0.73" right="0.22" top="0.19" bottom="0.16" header="0.16" footer="0.16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04"/>
  <sheetViews>
    <sheetView showGridLines="0" zoomScalePageLayoutView="0" workbookViewId="0" topLeftCell="A16">
      <selection activeCell="I16" sqref="I1:K16384"/>
    </sheetView>
  </sheetViews>
  <sheetFormatPr defaultColWidth="6.8515625" defaultRowHeight="12.75"/>
  <cols>
    <col min="1" max="1" width="8.7109375" style="35" customWidth="1"/>
    <col min="2" max="2" width="10.00390625" style="35" customWidth="1"/>
    <col min="3" max="3" width="11.28125" style="35" customWidth="1"/>
    <col min="4" max="6" width="14.7109375" style="35" customWidth="1"/>
    <col min="7" max="7" width="12.8515625" style="0" customWidth="1"/>
    <col min="8" max="8" width="6.8515625" style="0" customWidth="1"/>
    <col min="9" max="9" width="9.57421875" style="0" hidden="1" customWidth="1"/>
    <col min="10" max="10" width="8.28125" style="0" hidden="1" customWidth="1"/>
    <col min="11" max="11" width="10.421875" style="0" hidden="1" customWidth="1"/>
  </cols>
  <sheetData>
    <row r="1" spans="1:10" ht="42.75" customHeight="1" thickBot="1">
      <c r="A1" s="169" t="s">
        <v>656</v>
      </c>
      <c r="B1" s="170"/>
      <c r="C1" s="170"/>
      <c r="D1" s="170"/>
      <c r="E1" s="170"/>
      <c r="F1" s="170"/>
      <c r="G1" s="171"/>
      <c r="J1" s="4"/>
    </row>
    <row r="2" spans="1:11" s="11" customFormat="1" ht="20.25" customHeight="1" thickBot="1">
      <c r="A2" s="137" t="s">
        <v>671</v>
      </c>
      <c r="B2" s="8" t="s">
        <v>636</v>
      </c>
      <c r="C2" s="166" t="s">
        <v>673</v>
      </c>
      <c r="D2" s="9" t="s">
        <v>638</v>
      </c>
      <c r="E2" s="10" t="s">
        <v>639</v>
      </c>
      <c r="F2" s="140" t="s">
        <v>672</v>
      </c>
      <c r="G2" s="140" t="s">
        <v>670</v>
      </c>
      <c r="I2" s="157" t="s">
        <v>3</v>
      </c>
      <c r="J2" s="157" t="s">
        <v>4</v>
      </c>
      <c r="K2" s="157" t="s">
        <v>5</v>
      </c>
    </row>
    <row r="3" spans="1:11" s="11" customFormat="1" ht="21.75" customHeight="1" thickBot="1">
      <c r="A3" s="137"/>
      <c r="B3" s="12" t="s">
        <v>640</v>
      </c>
      <c r="C3" s="167"/>
      <c r="D3" s="13" t="s">
        <v>641</v>
      </c>
      <c r="E3" s="14" t="s">
        <v>642</v>
      </c>
      <c r="F3" s="141"/>
      <c r="G3" s="155"/>
      <c r="I3" s="158"/>
      <c r="J3" s="158"/>
      <c r="K3" s="158"/>
    </row>
    <row r="4" spans="1:11" ht="15.75">
      <c r="A4" s="47" t="s">
        <v>6</v>
      </c>
      <c r="B4" s="16">
        <v>96</v>
      </c>
      <c r="C4" s="17">
        <f aca="true" t="shared" si="0" ref="C4:C43">E4*8.3592</f>
        <v>544.8972664086724</v>
      </c>
      <c r="D4" s="105">
        <f>B4*101610/62210*30/100</f>
        <v>47.04015431602637</v>
      </c>
      <c r="E4" s="102">
        <f>I4-D4</f>
        <v>65.18533668397365</v>
      </c>
      <c r="F4" s="99">
        <v>4.07</v>
      </c>
      <c r="G4" s="48">
        <f aca="true" t="shared" si="1" ref="G4:G43">D4+E4+F4</f>
        <v>116.295491</v>
      </c>
      <c r="I4" s="7">
        <v>112.225491</v>
      </c>
      <c r="J4" s="7">
        <v>4.07</v>
      </c>
      <c r="K4" s="7">
        <v>116.295491</v>
      </c>
    </row>
    <row r="5" spans="1:11" ht="15.75">
      <c r="A5" s="47" t="s">
        <v>9</v>
      </c>
      <c r="B5" s="17">
        <v>96</v>
      </c>
      <c r="C5" s="17">
        <f t="shared" si="0"/>
        <v>1739.3912693430723</v>
      </c>
      <c r="D5" s="106">
        <f>B5*101610/62210*30/100</f>
        <v>47.04015431602637</v>
      </c>
      <c r="E5" s="103">
        <f aca="true" t="shared" si="2" ref="E5:E76">I5-D5</f>
        <v>208.08106868397363</v>
      </c>
      <c r="F5" s="99">
        <v>4.07</v>
      </c>
      <c r="G5" s="50">
        <f t="shared" si="1"/>
        <v>259.191223</v>
      </c>
      <c r="I5" s="7">
        <v>255.121223</v>
      </c>
      <c r="J5" s="7">
        <v>4.07</v>
      </c>
      <c r="K5" s="7">
        <v>259.191223</v>
      </c>
    </row>
    <row r="6" spans="1:11" ht="15.75">
      <c r="A6" s="47" t="s">
        <v>11</v>
      </c>
      <c r="B6" s="19">
        <v>116</v>
      </c>
      <c r="C6" s="17">
        <f t="shared" si="0"/>
        <v>2315.9707745033124</v>
      </c>
      <c r="D6" s="106">
        <f aca="true" t="shared" si="3" ref="D6:D43">B6*101610/62210*30/100</f>
        <v>56.84018646519852</v>
      </c>
      <c r="E6" s="103">
        <f t="shared" si="2"/>
        <v>277.0565095348015</v>
      </c>
      <c r="F6" s="99">
        <v>4.07</v>
      </c>
      <c r="G6" s="50">
        <f t="shared" si="1"/>
        <v>337.966696</v>
      </c>
      <c r="I6" s="7">
        <v>333.896696</v>
      </c>
      <c r="J6" s="7">
        <v>4.07</v>
      </c>
      <c r="K6" s="7">
        <v>337.966696</v>
      </c>
    </row>
    <row r="7" spans="1:11" ht="15.75">
      <c r="A7" s="47" t="s">
        <v>13</v>
      </c>
      <c r="B7" s="19">
        <v>116</v>
      </c>
      <c r="C7" s="17">
        <f t="shared" si="0"/>
        <v>1278.9733949993124</v>
      </c>
      <c r="D7" s="106">
        <f t="shared" si="3"/>
        <v>56.84018646519852</v>
      </c>
      <c r="E7" s="103">
        <f t="shared" si="2"/>
        <v>153.00188953480148</v>
      </c>
      <c r="F7" s="99">
        <v>4.07</v>
      </c>
      <c r="G7" s="50">
        <f t="shared" si="1"/>
        <v>213.91207599999998</v>
      </c>
      <c r="I7" s="7">
        <v>209.842076</v>
      </c>
      <c r="J7" s="7">
        <v>4.07</v>
      </c>
      <c r="K7" s="7">
        <v>213.912076</v>
      </c>
    </row>
    <row r="8" spans="1:11" ht="15.75">
      <c r="A8" s="47" t="s">
        <v>15</v>
      </c>
      <c r="B8" s="19">
        <v>116</v>
      </c>
      <c r="C8" s="17">
        <f t="shared" si="0"/>
        <v>1275.9733951481126</v>
      </c>
      <c r="D8" s="106">
        <f t="shared" si="3"/>
        <v>56.84018646519852</v>
      </c>
      <c r="E8" s="103">
        <f t="shared" si="2"/>
        <v>152.6430035348015</v>
      </c>
      <c r="F8" s="99">
        <v>4.07</v>
      </c>
      <c r="G8" s="50">
        <f t="shared" si="1"/>
        <v>213.55319</v>
      </c>
      <c r="I8" s="7">
        <v>209.48319</v>
      </c>
      <c r="J8" s="7">
        <v>4.07</v>
      </c>
      <c r="K8" s="7">
        <v>213.55319</v>
      </c>
    </row>
    <row r="9" spans="1:11" ht="15.75">
      <c r="A9" s="47" t="s">
        <v>17</v>
      </c>
      <c r="B9" s="19">
        <v>116</v>
      </c>
      <c r="C9" s="17">
        <f t="shared" si="0"/>
        <v>1049.6129799449127</v>
      </c>
      <c r="D9" s="106">
        <f t="shared" si="3"/>
        <v>56.84018646519852</v>
      </c>
      <c r="E9" s="103">
        <f t="shared" si="2"/>
        <v>125.5638075348015</v>
      </c>
      <c r="F9" s="99">
        <v>4.07</v>
      </c>
      <c r="G9" s="50">
        <f t="shared" si="1"/>
        <v>186.473994</v>
      </c>
      <c r="I9" s="7">
        <v>182.403994</v>
      </c>
      <c r="J9" s="7">
        <v>4.07</v>
      </c>
      <c r="K9" s="7">
        <v>186.47399400000003</v>
      </c>
    </row>
    <row r="10" spans="1:11" ht="15.75">
      <c r="A10" s="47" t="s">
        <v>19</v>
      </c>
      <c r="B10" s="19">
        <v>116</v>
      </c>
      <c r="C10" s="17">
        <f t="shared" si="0"/>
        <v>1017.1930599065125</v>
      </c>
      <c r="D10" s="106">
        <f t="shared" si="3"/>
        <v>56.84018646519852</v>
      </c>
      <c r="E10" s="103">
        <f t="shared" si="2"/>
        <v>121.68545553480149</v>
      </c>
      <c r="F10" s="99">
        <v>4.07</v>
      </c>
      <c r="G10" s="50">
        <f t="shared" si="1"/>
        <v>182.595642</v>
      </c>
      <c r="I10" s="7">
        <v>178.525642</v>
      </c>
      <c r="J10" s="7">
        <v>4.07</v>
      </c>
      <c r="K10" s="7">
        <v>182.595642</v>
      </c>
    </row>
    <row r="11" spans="1:11" ht="15.75">
      <c r="A11" s="47" t="s">
        <v>21</v>
      </c>
      <c r="B11" s="19">
        <v>116</v>
      </c>
      <c r="C11" s="17">
        <f t="shared" si="0"/>
        <v>1377.9731476721126</v>
      </c>
      <c r="D11" s="106">
        <f t="shared" si="3"/>
        <v>56.84018646519852</v>
      </c>
      <c r="E11" s="103">
        <f t="shared" si="2"/>
        <v>164.8450985348015</v>
      </c>
      <c r="F11" s="99">
        <v>4.07</v>
      </c>
      <c r="G11" s="50">
        <f t="shared" si="1"/>
        <v>225.75528500000001</v>
      </c>
      <c r="I11" s="7">
        <v>221.68528500000002</v>
      </c>
      <c r="J11" s="7">
        <v>4.07</v>
      </c>
      <c r="K11" s="7">
        <v>225.75528500000001</v>
      </c>
    </row>
    <row r="12" spans="1:11" ht="15.75">
      <c r="A12" s="47" t="s">
        <v>23</v>
      </c>
      <c r="B12" s="19">
        <v>116</v>
      </c>
      <c r="C12" s="17">
        <f t="shared" si="0"/>
        <v>1111.3718195225129</v>
      </c>
      <c r="D12" s="106">
        <f t="shared" si="3"/>
        <v>56.84018646519852</v>
      </c>
      <c r="E12" s="103">
        <f t="shared" si="2"/>
        <v>132.95193553480152</v>
      </c>
      <c r="F12" s="99">
        <v>4.07</v>
      </c>
      <c r="G12" s="50">
        <f t="shared" si="1"/>
        <v>193.86212200000003</v>
      </c>
      <c r="I12" s="7">
        <v>189.79212200000003</v>
      </c>
      <c r="J12" s="7">
        <v>4.07</v>
      </c>
      <c r="K12" s="7">
        <v>193.86212200000003</v>
      </c>
    </row>
    <row r="13" spans="1:11" ht="15.75">
      <c r="A13" s="47" t="s">
        <v>25</v>
      </c>
      <c r="B13" s="19">
        <v>116</v>
      </c>
      <c r="C13" s="17">
        <f t="shared" si="0"/>
        <v>1103.9738272121124</v>
      </c>
      <c r="D13" s="106">
        <f t="shared" si="3"/>
        <v>56.84018646519852</v>
      </c>
      <c r="E13" s="103">
        <f t="shared" si="2"/>
        <v>132.06692353480148</v>
      </c>
      <c r="F13" s="99">
        <v>4.07</v>
      </c>
      <c r="G13" s="50">
        <f t="shared" si="1"/>
        <v>192.97710999999998</v>
      </c>
      <c r="I13" s="7">
        <v>188.90711</v>
      </c>
      <c r="J13" s="7">
        <v>4.07</v>
      </c>
      <c r="K13" s="7">
        <v>192.97711</v>
      </c>
    </row>
    <row r="14" spans="1:11" ht="15.75">
      <c r="A14" s="47" t="s">
        <v>27</v>
      </c>
      <c r="B14" s="19">
        <v>116</v>
      </c>
      <c r="C14" s="17">
        <f t="shared" si="0"/>
        <v>387.97564602171246</v>
      </c>
      <c r="D14" s="106">
        <f t="shared" si="3"/>
        <v>56.84018646519852</v>
      </c>
      <c r="E14" s="103">
        <f t="shared" si="2"/>
        <v>46.41301153480148</v>
      </c>
      <c r="F14" s="99">
        <v>4.07</v>
      </c>
      <c r="G14" s="50">
        <f t="shared" si="1"/>
        <v>107.32319799999999</v>
      </c>
      <c r="I14" s="7">
        <v>103.253198</v>
      </c>
      <c r="J14" s="7">
        <v>4.07</v>
      </c>
      <c r="K14" s="7">
        <v>107.32319800000002</v>
      </c>
    </row>
    <row r="15" spans="1:11" ht="15.75">
      <c r="A15" s="47" t="s">
        <v>29</v>
      </c>
      <c r="B15" s="19">
        <v>116</v>
      </c>
      <c r="C15" s="17">
        <f t="shared" si="0"/>
        <v>1208.9735712281124</v>
      </c>
      <c r="D15" s="106">
        <f t="shared" si="3"/>
        <v>56.84018646519852</v>
      </c>
      <c r="E15" s="103">
        <f t="shared" si="2"/>
        <v>144.62790353480148</v>
      </c>
      <c r="F15" s="99">
        <v>4.07</v>
      </c>
      <c r="G15" s="50">
        <f t="shared" si="1"/>
        <v>205.53808999999998</v>
      </c>
      <c r="I15" s="7">
        <v>201.46809</v>
      </c>
      <c r="J15" s="7">
        <v>4.07</v>
      </c>
      <c r="K15" s="7">
        <v>205.53809</v>
      </c>
    </row>
    <row r="16" spans="1:11" ht="15.75">
      <c r="A16" s="47" t="s">
        <v>31</v>
      </c>
      <c r="B16" s="19">
        <v>116</v>
      </c>
      <c r="C16" s="17">
        <f t="shared" si="0"/>
        <v>1653.1484571065125</v>
      </c>
      <c r="D16" s="106">
        <f t="shared" si="3"/>
        <v>56.84018646519852</v>
      </c>
      <c r="E16" s="103">
        <f t="shared" si="2"/>
        <v>197.76395553480148</v>
      </c>
      <c r="F16" s="99">
        <v>4.07</v>
      </c>
      <c r="G16" s="50">
        <f t="shared" si="1"/>
        <v>258.674142</v>
      </c>
      <c r="I16" s="7">
        <v>254.604142</v>
      </c>
      <c r="J16" s="7">
        <v>4.07</v>
      </c>
      <c r="K16" s="7">
        <v>258.674142</v>
      </c>
    </row>
    <row r="17" spans="1:11" ht="15.75">
      <c r="A17" s="47" t="s">
        <v>33</v>
      </c>
      <c r="B17" s="19">
        <v>116</v>
      </c>
      <c r="C17" s="17">
        <f t="shared" si="0"/>
        <v>776.9246578985125</v>
      </c>
      <c r="D17" s="106">
        <f t="shared" si="3"/>
        <v>56.84018646519852</v>
      </c>
      <c r="E17" s="103">
        <f t="shared" si="2"/>
        <v>92.94246553480147</v>
      </c>
      <c r="F17" s="99">
        <v>4.07</v>
      </c>
      <c r="G17" s="50">
        <f t="shared" si="1"/>
        <v>153.85265199999998</v>
      </c>
      <c r="I17" s="7">
        <v>149.78265199999998</v>
      </c>
      <c r="J17" s="7">
        <v>4.07</v>
      </c>
      <c r="K17" s="7">
        <v>153.852652</v>
      </c>
    </row>
    <row r="18" spans="1:11" ht="15.75">
      <c r="A18" s="47" t="s">
        <v>35</v>
      </c>
      <c r="B18" s="19">
        <v>116</v>
      </c>
      <c r="C18" s="17">
        <f t="shared" si="0"/>
        <v>1248.9734800793126</v>
      </c>
      <c r="D18" s="106">
        <f t="shared" si="3"/>
        <v>56.84018646519852</v>
      </c>
      <c r="E18" s="103">
        <f t="shared" si="2"/>
        <v>149.4130395348015</v>
      </c>
      <c r="F18" s="99">
        <v>4.07</v>
      </c>
      <c r="G18" s="50">
        <f t="shared" si="1"/>
        <v>210.323226</v>
      </c>
      <c r="I18" s="7">
        <v>206.253226</v>
      </c>
      <c r="J18" s="7">
        <v>4.07</v>
      </c>
      <c r="K18" s="7">
        <v>210.323226</v>
      </c>
    </row>
    <row r="19" spans="1:11" ht="15.75">
      <c r="A19" s="47" t="s">
        <v>37</v>
      </c>
      <c r="B19" s="19">
        <v>116</v>
      </c>
      <c r="C19" s="17">
        <f t="shared" si="0"/>
        <v>122.97630003771248</v>
      </c>
      <c r="D19" s="106">
        <f t="shared" si="3"/>
        <v>56.84018646519852</v>
      </c>
      <c r="E19" s="103">
        <f t="shared" si="2"/>
        <v>14.711491534801475</v>
      </c>
      <c r="F19" s="99">
        <v>4.07</v>
      </c>
      <c r="G19" s="50">
        <f t="shared" si="1"/>
        <v>75.621678</v>
      </c>
      <c r="I19" s="7">
        <v>71.551678</v>
      </c>
      <c r="J19" s="7">
        <v>4.07</v>
      </c>
      <c r="K19" s="7">
        <v>75.621678</v>
      </c>
    </row>
    <row r="20" spans="1:11" ht="15.75">
      <c r="A20" s="47" t="s">
        <v>39</v>
      </c>
      <c r="B20" s="19">
        <v>116</v>
      </c>
      <c r="C20" s="17">
        <f t="shared" si="0"/>
        <v>1131.4977721697123</v>
      </c>
      <c r="D20" s="106">
        <f t="shared" si="3"/>
        <v>56.84018646519852</v>
      </c>
      <c r="E20" s="103">
        <f t="shared" si="2"/>
        <v>135.35957653480148</v>
      </c>
      <c r="F20" s="99">
        <v>4.07</v>
      </c>
      <c r="G20" s="50">
        <f t="shared" si="1"/>
        <v>196.26976299999998</v>
      </c>
      <c r="I20" s="7">
        <v>192.199763</v>
      </c>
      <c r="J20" s="7">
        <v>4.07</v>
      </c>
      <c r="K20" s="7">
        <v>196.269763</v>
      </c>
    </row>
    <row r="21" spans="1:11" ht="15.75">
      <c r="A21" s="47" t="s">
        <v>41</v>
      </c>
      <c r="B21" s="19">
        <v>116</v>
      </c>
      <c r="C21" s="17">
        <f t="shared" si="0"/>
        <v>1424.8450210961128</v>
      </c>
      <c r="D21" s="106">
        <f t="shared" si="3"/>
        <v>56.84018646519852</v>
      </c>
      <c r="E21" s="103">
        <f t="shared" si="2"/>
        <v>170.45231853480152</v>
      </c>
      <c r="F21" s="99">
        <v>4.07</v>
      </c>
      <c r="G21" s="50">
        <f t="shared" si="1"/>
        <v>231.36250500000003</v>
      </c>
      <c r="I21" s="7">
        <v>227.29250500000003</v>
      </c>
      <c r="J21" s="7">
        <v>4.07</v>
      </c>
      <c r="K21" s="7">
        <v>231.362505</v>
      </c>
    </row>
    <row r="22" spans="1:11" ht="15.75">
      <c r="A22" s="47" t="s">
        <v>43</v>
      </c>
      <c r="B22" s="19">
        <v>116</v>
      </c>
      <c r="C22" s="17">
        <f t="shared" si="0"/>
        <v>1200.9735911297125</v>
      </c>
      <c r="D22" s="106">
        <f t="shared" si="3"/>
        <v>56.84018646519852</v>
      </c>
      <c r="E22" s="103">
        <f t="shared" si="2"/>
        <v>143.6708765348015</v>
      </c>
      <c r="F22" s="99">
        <v>4.07</v>
      </c>
      <c r="G22" s="50">
        <f t="shared" si="1"/>
        <v>204.581063</v>
      </c>
      <c r="I22" s="7">
        <v>200.511063</v>
      </c>
      <c r="J22" s="7">
        <v>4.07</v>
      </c>
      <c r="K22" s="7">
        <v>204.581063</v>
      </c>
    </row>
    <row r="23" spans="1:11" ht="15.75">
      <c r="A23" s="47" t="s">
        <v>45</v>
      </c>
      <c r="B23" s="19">
        <v>116</v>
      </c>
      <c r="C23" s="17">
        <f t="shared" si="0"/>
        <v>1141.9737389489128</v>
      </c>
      <c r="D23" s="106">
        <f t="shared" si="3"/>
        <v>56.84018646519852</v>
      </c>
      <c r="E23" s="103">
        <f t="shared" si="2"/>
        <v>136.61280253480152</v>
      </c>
      <c r="F23" s="99">
        <v>4.07</v>
      </c>
      <c r="G23" s="50">
        <f t="shared" si="1"/>
        <v>197.52298900000002</v>
      </c>
      <c r="I23" s="7">
        <v>193.45298900000003</v>
      </c>
      <c r="J23" s="7">
        <v>4.07</v>
      </c>
      <c r="K23" s="7">
        <v>197.522989</v>
      </c>
    </row>
    <row r="24" spans="1:11" ht="15.75">
      <c r="A24" s="47" t="s">
        <v>47</v>
      </c>
      <c r="B24" s="19">
        <v>116</v>
      </c>
      <c r="C24" s="17">
        <f t="shared" si="0"/>
        <v>1086.8778755849125</v>
      </c>
      <c r="D24" s="106">
        <f t="shared" si="3"/>
        <v>56.84018646519852</v>
      </c>
      <c r="E24" s="103">
        <f t="shared" si="2"/>
        <v>130.02175753480148</v>
      </c>
      <c r="F24" s="99">
        <v>4.07</v>
      </c>
      <c r="G24" s="50">
        <f t="shared" si="1"/>
        <v>190.931944</v>
      </c>
      <c r="I24" s="7">
        <v>186.861944</v>
      </c>
      <c r="J24" s="7">
        <v>4.07</v>
      </c>
      <c r="K24" s="7">
        <v>190.93194400000002</v>
      </c>
    </row>
    <row r="25" spans="1:11" ht="15.75">
      <c r="A25" s="47" t="s">
        <v>49</v>
      </c>
      <c r="B25" s="19">
        <v>116</v>
      </c>
      <c r="C25" s="17">
        <f t="shared" si="0"/>
        <v>990.0861303593124</v>
      </c>
      <c r="D25" s="106">
        <f t="shared" si="3"/>
        <v>56.84018646519852</v>
      </c>
      <c r="E25" s="103">
        <f t="shared" si="2"/>
        <v>118.44268953480147</v>
      </c>
      <c r="F25" s="99">
        <v>4.07</v>
      </c>
      <c r="G25" s="50">
        <f t="shared" si="1"/>
        <v>179.35287599999998</v>
      </c>
      <c r="I25" s="7">
        <v>175.282876</v>
      </c>
      <c r="J25" s="7">
        <v>4.07</v>
      </c>
      <c r="K25" s="7">
        <v>179.352876</v>
      </c>
    </row>
    <row r="26" spans="1:11" ht="15.75">
      <c r="A26" s="47" t="s">
        <v>51</v>
      </c>
      <c r="B26" s="19">
        <v>116</v>
      </c>
      <c r="C26" s="17">
        <f t="shared" si="0"/>
        <v>1037.9739976697128</v>
      </c>
      <c r="D26" s="106">
        <f t="shared" si="3"/>
        <v>56.84018646519852</v>
      </c>
      <c r="E26" s="103">
        <f t="shared" si="2"/>
        <v>124.17145153480152</v>
      </c>
      <c r="F26" s="99">
        <v>4.07</v>
      </c>
      <c r="G26" s="50">
        <f t="shared" si="1"/>
        <v>185.08163800000003</v>
      </c>
      <c r="I26" s="7">
        <v>181.01163800000003</v>
      </c>
      <c r="J26" s="7">
        <v>4.07</v>
      </c>
      <c r="K26" s="7">
        <v>185.081638</v>
      </c>
    </row>
    <row r="27" spans="1:11" ht="15.75">
      <c r="A27" s="47" t="s">
        <v>53</v>
      </c>
      <c r="B27" s="19">
        <v>116</v>
      </c>
      <c r="C27" s="17">
        <f t="shared" si="0"/>
        <v>947.9742361913127</v>
      </c>
      <c r="D27" s="106">
        <f t="shared" si="3"/>
        <v>56.84018646519852</v>
      </c>
      <c r="E27" s="103">
        <f t="shared" si="2"/>
        <v>113.4048995348015</v>
      </c>
      <c r="F27" s="99">
        <v>4.07</v>
      </c>
      <c r="G27" s="50">
        <f t="shared" si="1"/>
        <v>174.315086</v>
      </c>
      <c r="I27" s="7">
        <v>170.24508600000001</v>
      </c>
      <c r="J27" s="7">
        <v>4.07</v>
      </c>
      <c r="K27" s="7">
        <v>174.315086</v>
      </c>
    </row>
    <row r="28" spans="1:11" ht="15.75">
      <c r="A28" s="47" t="s">
        <v>55</v>
      </c>
      <c r="B28" s="19">
        <v>116</v>
      </c>
      <c r="C28" s="17">
        <f t="shared" si="0"/>
        <v>454.2534691193125</v>
      </c>
      <c r="D28" s="106">
        <f t="shared" si="3"/>
        <v>56.84018646519852</v>
      </c>
      <c r="E28" s="103">
        <f t="shared" si="2"/>
        <v>54.341739534801484</v>
      </c>
      <c r="F28" s="99">
        <v>4.07</v>
      </c>
      <c r="G28" s="50">
        <f t="shared" si="1"/>
        <v>115.251926</v>
      </c>
      <c r="I28" s="7">
        <v>111.181926</v>
      </c>
      <c r="J28" s="7">
        <v>4.07</v>
      </c>
      <c r="K28" s="7">
        <v>115.25192600000001</v>
      </c>
    </row>
    <row r="29" spans="1:11" ht="15.75">
      <c r="A29" s="47" t="s">
        <v>57</v>
      </c>
      <c r="B29" s="19">
        <v>116</v>
      </c>
      <c r="C29" s="17">
        <f t="shared" si="0"/>
        <v>1088.2148794697125</v>
      </c>
      <c r="D29" s="106">
        <f t="shared" si="3"/>
        <v>56.84018646519852</v>
      </c>
      <c r="E29" s="103">
        <f t="shared" si="2"/>
        <v>130.18170153480148</v>
      </c>
      <c r="F29" s="99">
        <v>4.07</v>
      </c>
      <c r="G29" s="50">
        <f t="shared" si="1"/>
        <v>191.09188799999998</v>
      </c>
      <c r="I29" s="7">
        <v>187.021888</v>
      </c>
      <c r="J29" s="7">
        <v>4.07</v>
      </c>
      <c r="K29" s="7">
        <v>191.091888</v>
      </c>
    </row>
    <row r="30" spans="1:11" ht="15.75">
      <c r="A30" s="47" t="s">
        <v>59</v>
      </c>
      <c r="B30" s="19">
        <v>116</v>
      </c>
      <c r="C30" s="17">
        <f t="shared" si="0"/>
        <v>832.9745149625124</v>
      </c>
      <c r="D30" s="106">
        <f t="shared" si="3"/>
        <v>56.84018646519852</v>
      </c>
      <c r="E30" s="103">
        <f t="shared" si="2"/>
        <v>99.64763553480148</v>
      </c>
      <c r="F30" s="99">
        <v>4.07</v>
      </c>
      <c r="G30" s="50">
        <f t="shared" si="1"/>
        <v>160.557822</v>
      </c>
      <c r="I30" s="7">
        <v>156.487822</v>
      </c>
      <c r="J30" s="7">
        <v>4.07</v>
      </c>
      <c r="K30" s="7">
        <v>160.557822</v>
      </c>
    </row>
    <row r="31" spans="1:11" ht="15.75">
      <c r="A31" s="47" t="s">
        <v>61</v>
      </c>
      <c r="B31" s="19">
        <v>116</v>
      </c>
      <c r="C31" s="17">
        <f t="shared" si="0"/>
        <v>1086.9738809969124</v>
      </c>
      <c r="D31" s="106">
        <f t="shared" si="3"/>
        <v>56.84018646519852</v>
      </c>
      <c r="E31" s="103">
        <f t="shared" si="2"/>
        <v>130.03324253480147</v>
      </c>
      <c r="F31" s="99">
        <v>4.07</v>
      </c>
      <c r="G31" s="50">
        <f t="shared" si="1"/>
        <v>190.94342899999998</v>
      </c>
      <c r="I31" s="7">
        <v>186.873429</v>
      </c>
      <c r="J31" s="7">
        <v>4.07</v>
      </c>
      <c r="K31" s="7">
        <v>190.943429</v>
      </c>
    </row>
    <row r="32" spans="1:11" ht="15.75">
      <c r="A32" s="47" t="s">
        <v>63</v>
      </c>
      <c r="B32" s="19">
        <v>116</v>
      </c>
      <c r="C32" s="17">
        <f t="shared" si="0"/>
        <v>1571.7956527289127</v>
      </c>
      <c r="D32" s="106">
        <f t="shared" si="3"/>
        <v>56.84018646519852</v>
      </c>
      <c r="E32" s="103">
        <f t="shared" si="2"/>
        <v>188.03182753480152</v>
      </c>
      <c r="F32" s="99">
        <v>4.07</v>
      </c>
      <c r="G32" s="50">
        <f t="shared" si="1"/>
        <v>248.94201400000003</v>
      </c>
      <c r="I32" s="7">
        <v>244.87201400000004</v>
      </c>
      <c r="J32" s="7">
        <v>4.07</v>
      </c>
      <c r="K32" s="7">
        <v>248.94201400000003</v>
      </c>
    </row>
    <row r="33" spans="1:11" ht="15.75">
      <c r="A33" s="47" t="s">
        <v>65</v>
      </c>
      <c r="B33" s="19">
        <v>116</v>
      </c>
      <c r="C33" s="17">
        <f t="shared" si="0"/>
        <v>1037.8380018449125</v>
      </c>
      <c r="D33" s="106">
        <f t="shared" si="3"/>
        <v>56.84018646519852</v>
      </c>
      <c r="E33" s="103">
        <f t="shared" si="2"/>
        <v>124.15518253480147</v>
      </c>
      <c r="F33" s="99">
        <v>4.07</v>
      </c>
      <c r="G33" s="50">
        <f t="shared" si="1"/>
        <v>185.06536899999998</v>
      </c>
      <c r="I33" s="7">
        <v>180.99536899999998</v>
      </c>
      <c r="J33" s="7">
        <v>4.07</v>
      </c>
      <c r="K33" s="7">
        <v>185.065369</v>
      </c>
    </row>
    <row r="34" spans="1:11" ht="15.75">
      <c r="A34" s="47" t="s">
        <v>67</v>
      </c>
      <c r="B34" s="19">
        <v>116</v>
      </c>
      <c r="C34" s="17">
        <f t="shared" si="0"/>
        <v>2024.9715078281124</v>
      </c>
      <c r="D34" s="106">
        <f t="shared" si="3"/>
        <v>56.84018646519852</v>
      </c>
      <c r="E34" s="103">
        <f t="shared" si="2"/>
        <v>242.24465353480147</v>
      </c>
      <c r="F34" s="99">
        <v>4.07</v>
      </c>
      <c r="G34" s="50">
        <f t="shared" si="1"/>
        <v>303.15484</v>
      </c>
      <c r="I34" s="7">
        <v>299.08484</v>
      </c>
      <c r="J34" s="7">
        <v>4.07</v>
      </c>
      <c r="K34" s="7">
        <v>303.15484</v>
      </c>
    </row>
    <row r="35" spans="1:11" ht="15.75">
      <c r="A35" s="47" t="s">
        <v>69</v>
      </c>
      <c r="B35" s="19">
        <v>116</v>
      </c>
      <c r="C35" s="17">
        <f t="shared" si="0"/>
        <v>557.9752168433126</v>
      </c>
      <c r="D35" s="106">
        <f t="shared" si="3"/>
        <v>56.84018646519852</v>
      </c>
      <c r="E35" s="103">
        <f t="shared" si="2"/>
        <v>66.7498345348015</v>
      </c>
      <c r="F35" s="99">
        <v>4.07</v>
      </c>
      <c r="G35" s="50">
        <f t="shared" si="1"/>
        <v>127.660021</v>
      </c>
      <c r="I35" s="7">
        <v>123.59002100000002</v>
      </c>
      <c r="J35" s="7">
        <v>4.07</v>
      </c>
      <c r="K35" s="7">
        <v>127.660021</v>
      </c>
    </row>
    <row r="36" spans="1:11" ht="15.75">
      <c r="A36" s="47" t="s">
        <v>71</v>
      </c>
      <c r="B36" s="19">
        <v>116</v>
      </c>
      <c r="C36" s="17">
        <f t="shared" si="0"/>
        <v>1641.0924928577124</v>
      </c>
      <c r="D36" s="106">
        <f t="shared" si="3"/>
        <v>56.84018646519852</v>
      </c>
      <c r="E36" s="103">
        <f t="shared" si="2"/>
        <v>196.32171653480148</v>
      </c>
      <c r="F36" s="99">
        <v>4.07</v>
      </c>
      <c r="G36" s="50">
        <f t="shared" si="1"/>
        <v>257.231903</v>
      </c>
      <c r="I36" s="7">
        <v>253.161903</v>
      </c>
      <c r="J36" s="7">
        <v>4.07</v>
      </c>
      <c r="K36" s="7">
        <v>257.231903</v>
      </c>
    </row>
    <row r="37" spans="1:11" ht="15.75">
      <c r="A37" s="47" t="s">
        <v>73</v>
      </c>
      <c r="B37" s="19">
        <v>116</v>
      </c>
      <c r="C37" s="17">
        <f t="shared" si="0"/>
        <v>1436.5029954737124</v>
      </c>
      <c r="D37" s="106">
        <f t="shared" si="3"/>
        <v>56.84018646519852</v>
      </c>
      <c r="E37" s="103">
        <f t="shared" si="2"/>
        <v>171.84694653480148</v>
      </c>
      <c r="F37" s="99">
        <v>4.07</v>
      </c>
      <c r="G37" s="50">
        <f t="shared" si="1"/>
        <v>232.75713299999998</v>
      </c>
      <c r="I37" s="7">
        <v>228.687133</v>
      </c>
      <c r="J37" s="7">
        <v>4.07</v>
      </c>
      <c r="K37" s="7">
        <v>232.757133</v>
      </c>
    </row>
    <row r="38" spans="1:11" ht="15.75">
      <c r="A38" s="47" t="s">
        <v>75</v>
      </c>
      <c r="B38" s="19">
        <v>116</v>
      </c>
      <c r="C38" s="17">
        <f t="shared" si="0"/>
        <v>857.9744663537125</v>
      </c>
      <c r="D38" s="106">
        <f t="shared" si="3"/>
        <v>56.84018646519852</v>
      </c>
      <c r="E38" s="103">
        <f t="shared" si="2"/>
        <v>102.63834653480149</v>
      </c>
      <c r="F38" s="99">
        <v>4.07</v>
      </c>
      <c r="G38" s="50">
        <f t="shared" si="1"/>
        <v>163.548533</v>
      </c>
      <c r="I38" s="7">
        <v>159.478533</v>
      </c>
      <c r="J38" s="7">
        <v>4.07</v>
      </c>
      <c r="K38" s="7">
        <v>163.548533</v>
      </c>
    </row>
    <row r="39" spans="1:11" ht="15.75">
      <c r="A39" s="47" t="s">
        <v>77</v>
      </c>
      <c r="B39" s="19">
        <v>116</v>
      </c>
      <c r="C39" s="17">
        <f t="shared" si="0"/>
        <v>817.9745491433126</v>
      </c>
      <c r="D39" s="106">
        <f t="shared" si="3"/>
        <v>56.84018646519852</v>
      </c>
      <c r="E39" s="103">
        <f t="shared" si="2"/>
        <v>97.8532095348015</v>
      </c>
      <c r="F39" s="99">
        <v>4.07</v>
      </c>
      <c r="G39" s="50">
        <f t="shared" si="1"/>
        <v>158.763396</v>
      </c>
      <c r="I39" s="7">
        <v>154.693396</v>
      </c>
      <c r="J39" s="7">
        <v>4.07</v>
      </c>
      <c r="K39" s="7">
        <v>158.763396</v>
      </c>
    </row>
    <row r="40" spans="1:11" ht="15.75">
      <c r="A40" s="47" t="s">
        <v>79</v>
      </c>
      <c r="B40" s="19">
        <v>116</v>
      </c>
      <c r="C40" s="17">
        <f t="shared" si="0"/>
        <v>417.1975701977124</v>
      </c>
      <c r="D40" s="106">
        <f t="shared" si="3"/>
        <v>56.84018646519852</v>
      </c>
      <c r="E40" s="103">
        <f t="shared" si="2"/>
        <v>49.90879153480147</v>
      </c>
      <c r="F40" s="99">
        <v>4.07</v>
      </c>
      <c r="G40" s="50">
        <f t="shared" si="1"/>
        <v>110.81897799999999</v>
      </c>
      <c r="I40" s="7">
        <v>106.748978</v>
      </c>
      <c r="J40" s="7">
        <v>4.07</v>
      </c>
      <c r="K40" s="7">
        <v>110.81897800000002</v>
      </c>
    </row>
    <row r="41" spans="1:11" ht="15.75">
      <c r="A41" s="47" t="s">
        <v>81</v>
      </c>
      <c r="B41" s="19">
        <v>116</v>
      </c>
      <c r="C41" s="17">
        <f t="shared" si="0"/>
        <v>1710.3882964457123</v>
      </c>
      <c r="D41" s="106">
        <f t="shared" si="3"/>
        <v>56.84018646519852</v>
      </c>
      <c r="E41" s="103">
        <f t="shared" si="2"/>
        <v>204.61148153480147</v>
      </c>
      <c r="F41" s="99">
        <v>4.07</v>
      </c>
      <c r="G41" s="50">
        <f t="shared" si="1"/>
        <v>265.521668</v>
      </c>
      <c r="I41" s="7">
        <v>261.451668</v>
      </c>
      <c r="J41" s="7">
        <v>4.07</v>
      </c>
      <c r="K41" s="7">
        <v>265.521668</v>
      </c>
    </row>
    <row r="42" spans="1:11" ht="15.75">
      <c r="A42" s="47" t="s">
        <v>83</v>
      </c>
      <c r="B42" s="19">
        <v>116</v>
      </c>
      <c r="C42" s="17">
        <f t="shared" si="0"/>
        <v>912.9743243057125</v>
      </c>
      <c r="D42" s="106">
        <f t="shared" si="3"/>
        <v>56.84018646519852</v>
      </c>
      <c r="E42" s="103">
        <f t="shared" si="2"/>
        <v>109.21790653480147</v>
      </c>
      <c r="F42" s="99">
        <v>4.07</v>
      </c>
      <c r="G42" s="50">
        <f t="shared" si="1"/>
        <v>170.12809299999998</v>
      </c>
      <c r="I42" s="7">
        <v>166.05809299999999</v>
      </c>
      <c r="J42" s="7">
        <v>4.07</v>
      </c>
      <c r="K42" s="7">
        <v>170.12809299999998</v>
      </c>
    </row>
    <row r="43" spans="1:11" ht="16.5" thickBot="1">
      <c r="A43" s="51" t="s">
        <v>85</v>
      </c>
      <c r="B43" s="46">
        <v>116</v>
      </c>
      <c r="C43" s="52">
        <f t="shared" si="0"/>
        <v>1298.9733410657125</v>
      </c>
      <c r="D43" s="107">
        <f t="shared" si="3"/>
        <v>56.84018646519852</v>
      </c>
      <c r="E43" s="104">
        <f t="shared" si="2"/>
        <v>155.3944565348015</v>
      </c>
      <c r="F43" s="100">
        <v>4.07</v>
      </c>
      <c r="G43" s="53">
        <f t="shared" si="1"/>
        <v>216.304643</v>
      </c>
      <c r="I43" s="7">
        <v>212.234643</v>
      </c>
      <c r="J43" s="7">
        <v>4.07</v>
      </c>
      <c r="K43" s="7">
        <v>216.304643</v>
      </c>
    </row>
    <row r="44" spans="1:11" ht="16.5" thickBot="1">
      <c r="A44" s="156" t="s">
        <v>662</v>
      </c>
      <c r="B44" s="156"/>
      <c r="C44" s="54">
        <f>SUM(C4:C43)</f>
        <v>44924.58056981923</v>
      </c>
      <c r="D44" s="115">
        <f>SUM(D4:D43)</f>
        <v>2254.0073943095963</v>
      </c>
      <c r="E44" s="115">
        <f>SUM(E4:E43)</f>
        <v>5374.267940690405</v>
      </c>
      <c r="F44" s="115">
        <f>SUM(F4:F43)</f>
        <v>162.79999999999984</v>
      </c>
      <c r="G44" s="32">
        <f>SUM(G4:G43)</f>
        <v>7791.075335</v>
      </c>
      <c r="I44" s="20">
        <f>SUM(I4:I43)</f>
        <v>7628.275334999999</v>
      </c>
      <c r="J44" s="20">
        <f>SUM(J4:J43)</f>
        <v>162.79999999999984</v>
      </c>
      <c r="K44" s="20">
        <f>SUM(K4:K43)</f>
        <v>7791.075335</v>
      </c>
    </row>
    <row r="45" spans="1:11" ht="6" customHeight="1" thickBot="1">
      <c r="A45" s="86"/>
      <c r="B45" s="86"/>
      <c r="C45" s="89"/>
      <c r="D45" s="116"/>
      <c r="E45" s="116"/>
      <c r="F45" s="116"/>
      <c r="G45" s="24"/>
      <c r="I45" s="25"/>
      <c r="J45" s="25"/>
      <c r="K45" s="25"/>
    </row>
    <row r="46" spans="4:7" ht="15.75" customHeight="1">
      <c r="D46" s="145" t="s">
        <v>643</v>
      </c>
      <c r="E46" s="147" t="s">
        <v>664</v>
      </c>
      <c r="F46" s="126" t="s">
        <v>644</v>
      </c>
      <c r="G46" s="60"/>
    </row>
    <row r="47" spans="4:7" ht="15.75" customHeight="1" thickBot="1">
      <c r="D47" s="146"/>
      <c r="E47" s="148"/>
      <c r="F47" s="127"/>
      <c r="G47" s="60"/>
    </row>
    <row r="48" spans="1:7" ht="15.75">
      <c r="A48" s="130" t="s">
        <v>665</v>
      </c>
      <c r="B48" s="131"/>
      <c r="C48" s="131"/>
      <c r="D48" s="69">
        <f>SUM(G4:G5)</f>
        <v>375.486714</v>
      </c>
      <c r="E48" s="70">
        <v>2</v>
      </c>
      <c r="F48" s="69">
        <f>D48/E48</f>
        <v>187.743357</v>
      </c>
      <c r="G48" s="35"/>
    </row>
    <row r="49" spans="1:7" ht="15.75">
      <c r="A49" s="132" t="s">
        <v>666</v>
      </c>
      <c r="B49" s="133"/>
      <c r="C49" s="133"/>
      <c r="D49" s="61">
        <f>G97-D103-D101</f>
        <v>13737.051656999998</v>
      </c>
      <c r="E49" s="62">
        <v>74</v>
      </c>
      <c r="F49" s="61">
        <f>D49/E49</f>
        <v>185.63583320270268</v>
      </c>
      <c r="G49" s="35"/>
    </row>
    <row r="50" spans="1:7" ht="16.5" thickBot="1">
      <c r="A50" s="142" t="s">
        <v>667</v>
      </c>
      <c r="B50" s="143"/>
      <c r="C50" s="143"/>
      <c r="D50" s="71">
        <f>SUM(G92:G95)</f>
        <v>2034.960967</v>
      </c>
      <c r="E50" s="72">
        <v>4</v>
      </c>
      <c r="F50" s="71">
        <f>D50/E50</f>
        <v>508.74024175</v>
      </c>
      <c r="G50" s="35"/>
    </row>
    <row r="51" spans="2:6" ht="16.5" thickBot="1">
      <c r="B51" s="144"/>
      <c r="C51" s="144"/>
      <c r="D51" s="73">
        <f>SUM(D48:D50)</f>
        <v>16147.499337999998</v>
      </c>
      <c r="E51" s="73">
        <f>SUM(E48:E50)</f>
        <v>80</v>
      </c>
      <c r="F51" s="71">
        <f>D51/E51</f>
        <v>201.84374172499997</v>
      </c>
    </row>
    <row r="52" spans="1:11" ht="16.5" thickBot="1">
      <c r="A52" s="21"/>
      <c r="B52" s="22"/>
      <c r="C52" s="89"/>
      <c r="D52" s="116"/>
      <c r="E52" s="116"/>
      <c r="F52" s="116"/>
      <c r="G52" s="24"/>
      <c r="I52" s="25"/>
      <c r="J52" s="25"/>
      <c r="K52" s="25"/>
    </row>
    <row r="53" spans="1:10" ht="35.25" customHeight="1" thickBot="1">
      <c r="A53" s="169" t="s">
        <v>656</v>
      </c>
      <c r="B53" s="170"/>
      <c r="C53" s="170"/>
      <c r="D53" s="170"/>
      <c r="E53" s="170"/>
      <c r="F53" s="170"/>
      <c r="G53" s="171"/>
      <c r="J53" s="4"/>
    </row>
    <row r="54" spans="1:11" s="11" customFormat="1" ht="20.25" customHeight="1" thickBot="1">
      <c r="A54" s="137" t="s">
        <v>671</v>
      </c>
      <c r="B54" s="8" t="s">
        <v>636</v>
      </c>
      <c r="C54" s="166" t="s">
        <v>673</v>
      </c>
      <c r="D54" s="9" t="s">
        <v>638</v>
      </c>
      <c r="E54" s="10" t="s">
        <v>639</v>
      </c>
      <c r="F54" s="140" t="s">
        <v>672</v>
      </c>
      <c r="G54" s="140" t="s">
        <v>670</v>
      </c>
      <c r="I54" s="157" t="s">
        <v>3</v>
      </c>
      <c r="J54" s="157" t="s">
        <v>4</v>
      </c>
      <c r="K54" s="157" t="s">
        <v>5</v>
      </c>
    </row>
    <row r="55" spans="1:11" s="11" customFormat="1" ht="21.75" customHeight="1" thickBot="1">
      <c r="A55" s="137"/>
      <c r="B55" s="12" t="s">
        <v>640</v>
      </c>
      <c r="C55" s="167"/>
      <c r="D55" s="13" t="s">
        <v>641</v>
      </c>
      <c r="E55" s="14" t="s">
        <v>642</v>
      </c>
      <c r="F55" s="141"/>
      <c r="G55" s="155"/>
      <c r="I55" s="158"/>
      <c r="J55" s="158"/>
      <c r="K55" s="158"/>
    </row>
    <row r="56" spans="1:11" ht="15.75">
      <c r="A56" s="15" t="s">
        <v>87</v>
      </c>
      <c r="B56" s="19">
        <v>116</v>
      </c>
      <c r="C56" s="17">
        <f aca="true" t="shared" si="4" ref="C56:C95">E56*8.3592</f>
        <v>427.2915466145125</v>
      </c>
      <c r="D56" s="105">
        <f>B56*101610/62210*30/100</f>
        <v>56.84018646519852</v>
      </c>
      <c r="E56" s="102">
        <f>I56-D56</f>
        <v>51.11632053480148</v>
      </c>
      <c r="F56" s="99">
        <v>4.07</v>
      </c>
      <c r="G56" s="18">
        <f aca="true" t="shared" si="5" ref="G56:G95">D56+E56+F56</f>
        <v>112.02650700000001</v>
      </c>
      <c r="I56" s="7">
        <v>107.956507</v>
      </c>
      <c r="J56" s="7">
        <v>4.07</v>
      </c>
      <c r="K56" s="7">
        <v>112.02650700000001</v>
      </c>
    </row>
    <row r="57" spans="1:11" ht="15.75">
      <c r="A57" s="15" t="s">
        <v>89</v>
      </c>
      <c r="B57" s="19">
        <v>116</v>
      </c>
      <c r="C57" s="17">
        <f t="shared" si="4"/>
        <v>920.6292951425123</v>
      </c>
      <c r="D57" s="106">
        <f>B57*101610/62210*30/100</f>
        <v>56.84018646519852</v>
      </c>
      <c r="E57" s="103">
        <f t="shared" si="2"/>
        <v>110.13366053480146</v>
      </c>
      <c r="F57" s="99">
        <v>4.07</v>
      </c>
      <c r="G57" s="18">
        <f t="shared" si="5"/>
        <v>171.04384699999997</v>
      </c>
      <c r="I57" s="7">
        <v>166.97384699999998</v>
      </c>
      <c r="J57" s="7">
        <v>4.07</v>
      </c>
      <c r="K57" s="7">
        <v>171.043847</v>
      </c>
    </row>
    <row r="58" spans="1:11" ht="15.75">
      <c r="A58" s="15" t="s">
        <v>91</v>
      </c>
      <c r="B58" s="19">
        <v>116</v>
      </c>
      <c r="C58" s="17">
        <f t="shared" si="4"/>
        <v>1501.9728350177127</v>
      </c>
      <c r="D58" s="106">
        <f aca="true" t="shared" si="6" ref="D58:D95">B58*101610/62210*30/100</f>
        <v>56.84018646519852</v>
      </c>
      <c r="E58" s="103">
        <f t="shared" si="2"/>
        <v>179.67901653480152</v>
      </c>
      <c r="F58" s="99">
        <v>4.07</v>
      </c>
      <c r="G58" s="18">
        <f t="shared" si="5"/>
        <v>240.58920300000003</v>
      </c>
      <c r="I58" s="7">
        <v>236.51920300000003</v>
      </c>
      <c r="J58" s="7">
        <v>4.07</v>
      </c>
      <c r="K58" s="7">
        <v>240.589203</v>
      </c>
    </row>
    <row r="59" spans="1:11" ht="15.75">
      <c r="A59" s="15" t="s">
        <v>93</v>
      </c>
      <c r="B59" s="19">
        <v>116</v>
      </c>
      <c r="C59" s="17">
        <f t="shared" si="4"/>
        <v>2078.9713714025124</v>
      </c>
      <c r="D59" s="106">
        <f t="shared" si="6"/>
        <v>56.84018646519852</v>
      </c>
      <c r="E59" s="103">
        <f t="shared" si="2"/>
        <v>248.7045855348015</v>
      </c>
      <c r="F59" s="99">
        <v>4.07</v>
      </c>
      <c r="G59" s="18">
        <f t="shared" si="5"/>
        <v>309.614772</v>
      </c>
      <c r="I59" s="7">
        <v>305.544772</v>
      </c>
      <c r="J59" s="7">
        <v>4.07</v>
      </c>
      <c r="K59" s="7">
        <v>309.614772</v>
      </c>
    </row>
    <row r="60" spans="1:11" ht="15.75">
      <c r="A60" s="15" t="s">
        <v>95</v>
      </c>
      <c r="B60" s="19">
        <v>116</v>
      </c>
      <c r="C60" s="17">
        <f t="shared" si="4"/>
        <v>1084.5208904753124</v>
      </c>
      <c r="D60" s="106">
        <f t="shared" si="6"/>
        <v>56.84018646519852</v>
      </c>
      <c r="E60" s="103">
        <f t="shared" si="2"/>
        <v>129.73979453480146</v>
      </c>
      <c r="F60" s="99">
        <v>4.07</v>
      </c>
      <c r="G60" s="18">
        <f t="shared" si="5"/>
        <v>190.64998099999997</v>
      </c>
      <c r="I60" s="7">
        <v>186.57998099999998</v>
      </c>
      <c r="J60" s="7">
        <v>4.07</v>
      </c>
      <c r="K60" s="7">
        <v>190.649981</v>
      </c>
    </row>
    <row r="61" spans="1:11" ht="15.75">
      <c r="A61" s="15" t="s">
        <v>97</v>
      </c>
      <c r="B61" s="19">
        <v>116</v>
      </c>
      <c r="C61" s="17">
        <f t="shared" si="4"/>
        <v>1792.9450931177125</v>
      </c>
      <c r="D61" s="106">
        <f t="shared" si="6"/>
        <v>56.84018646519852</v>
      </c>
      <c r="E61" s="103">
        <f t="shared" si="2"/>
        <v>214.4876415348015</v>
      </c>
      <c r="F61" s="99">
        <v>4.07</v>
      </c>
      <c r="G61" s="18">
        <f t="shared" si="5"/>
        <v>275.397828</v>
      </c>
      <c r="I61" s="7">
        <v>271.327828</v>
      </c>
      <c r="J61" s="7">
        <v>4.07</v>
      </c>
      <c r="K61" s="7">
        <v>275.397828</v>
      </c>
    </row>
    <row r="62" spans="1:11" ht="15.75">
      <c r="A62" s="15" t="s">
        <v>99</v>
      </c>
      <c r="B62" s="19">
        <v>116</v>
      </c>
      <c r="C62" s="17">
        <f t="shared" si="4"/>
        <v>775.9746682553125</v>
      </c>
      <c r="D62" s="106">
        <f t="shared" si="6"/>
        <v>56.84018646519852</v>
      </c>
      <c r="E62" s="103">
        <f t="shared" si="2"/>
        <v>92.82881953480148</v>
      </c>
      <c r="F62" s="99">
        <v>4.07</v>
      </c>
      <c r="G62" s="18">
        <f t="shared" si="5"/>
        <v>153.739006</v>
      </c>
      <c r="I62" s="7">
        <v>149.669006</v>
      </c>
      <c r="J62" s="7">
        <v>4.07</v>
      </c>
      <c r="K62" s="7">
        <v>153.739006</v>
      </c>
    </row>
    <row r="63" spans="1:11" ht="15.75">
      <c r="A63" s="15" t="s">
        <v>101</v>
      </c>
      <c r="B63" s="19">
        <v>116</v>
      </c>
      <c r="C63" s="17">
        <f t="shared" si="4"/>
        <v>342.9757569233124</v>
      </c>
      <c r="D63" s="106">
        <f t="shared" si="6"/>
        <v>56.84018646519852</v>
      </c>
      <c r="E63" s="103">
        <f t="shared" si="2"/>
        <v>41.02973453480147</v>
      </c>
      <c r="F63" s="99">
        <v>4.07</v>
      </c>
      <c r="G63" s="18">
        <f t="shared" si="5"/>
        <v>101.939921</v>
      </c>
      <c r="I63" s="7">
        <v>97.86992099999999</v>
      </c>
      <c r="J63" s="7">
        <v>4.07</v>
      </c>
      <c r="K63" s="7">
        <v>101.939921</v>
      </c>
    </row>
    <row r="64" spans="1:11" ht="15.75">
      <c r="A64" s="15" t="s">
        <v>103</v>
      </c>
      <c r="B64" s="19">
        <v>116</v>
      </c>
      <c r="C64" s="17">
        <f t="shared" si="4"/>
        <v>1040.5229852441128</v>
      </c>
      <c r="D64" s="106">
        <f t="shared" si="6"/>
        <v>56.84018646519852</v>
      </c>
      <c r="E64" s="103">
        <f t="shared" si="2"/>
        <v>124.47638353480153</v>
      </c>
      <c r="F64" s="99">
        <v>4.07</v>
      </c>
      <c r="G64" s="18">
        <f t="shared" si="5"/>
        <v>185.38657000000003</v>
      </c>
      <c r="I64" s="7">
        <v>181.31657000000004</v>
      </c>
      <c r="J64" s="7">
        <v>4.07</v>
      </c>
      <c r="K64" s="7">
        <v>185.38657</v>
      </c>
    </row>
    <row r="65" spans="1:11" ht="15.75">
      <c r="A65" s="15" t="s">
        <v>105</v>
      </c>
      <c r="B65" s="19">
        <v>116</v>
      </c>
      <c r="C65" s="17">
        <f t="shared" si="4"/>
        <v>510.97533063051253</v>
      </c>
      <c r="D65" s="106">
        <f t="shared" si="6"/>
        <v>56.84018646519852</v>
      </c>
      <c r="E65" s="103">
        <f t="shared" si="2"/>
        <v>61.127300534801485</v>
      </c>
      <c r="F65" s="99">
        <v>4.07</v>
      </c>
      <c r="G65" s="18">
        <f t="shared" si="5"/>
        <v>122.037487</v>
      </c>
      <c r="I65" s="7">
        <v>117.967487</v>
      </c>
      <c r="J65" s="7">
        <v>4.07</v>
      </c>
      <c r="K65" s="7">
        <v>122.037487</v>
      </c>
    </row>
    <row r="66" spans="1:11" ht="15.75">
      <c r="A66" s="15" t="s">
        <v>107</v>
      </c>
      <c r="B66" s="19">
        <v>116</v>
      </c>
      <c r="C66" s="17">
        <f t="shared" si="4"/>
        <v>938.9742533561125</v>
      </c>
      <c r="D66" s="106">
        <f t="shared" si="6"/>
        <v>56.84018646519852</v>
      </c>
      <c r="E66" s="103">
        <f t="shared" si="2"/>
        <v>112.32824353480149</v>
      </c>
      <c r="F66" s="99">
        <v>4.07</v>
      </c>
      <c r="G66" s="18">
        <f t="shared" si="5"/>
        <v>173.23843</v>
      </c>
      <c r="I66" s="7">
        <v>169.16843</v>
      </c>
      <c r="J66" s="7">
        <v>4.07</v>
      </c>
      <c r="K66" s="7">
        <v>173.23843000000002</v>
      </c>
    </row>
    <row r="67" spans="1:11" ht="15.75">
      <c r="A67" s="15" t="s">
        <v>109</v>
      </c>
      <c r="B67" s="19">
        <v>116</v>
      </c>
      <c r="C67" s="17">
        <f t="shared" si="4"/>
        <v>990.9741281753126</v>
      </c>
      <c r="D67" s="106">
        <f t="shared" si="6"/>
        <v>56.84018646519852</v>
      </c>
      <c r="E67" s="103">
        <f t="shared" si="2"/>
        <v>118.54891953480148</v>
      </c>
      <c r="F67" s="99">
        <v>4.07</v>
      </c>
      <c r="G67" s="18">
        <f t="shared" si="5"/>
        <v>179.459106</v>
      </c>
      <c r="I67" s="7">
        <v>175.389106</v>
      </c>
      <c r="J67" s="7">
        <v>4.07</v>
      </c>
      <c r="K67" s="7">
        <v>179.459106</v>
      </c>
    </row>
    <row r="68" spans="1:11" ht="15.75">
      <c r="A68" s="15" t="s">
        <v>111</v>
      </c>
      <c r="B68" s="19">
        <v>116</v>
      </c>
      <c r="C68" s="17">
        <f t="shared" si="4"/>
        <v>143.32425631851254</v>
      </c>
      <c r="D68" s="106">
        <f t="shared" si="6"/>
        <v>56.84018646519852</v>
      </c>
      <c r="E68" s="103">
        <f t="shared" si="2"/>
        <v>17.14569053480148</v>
      </c>
      <c r="F68" s="99">
        <v>4.07</v>
      </c>
      <c r="G68" s="18">
        <f t="shared" si="5"/>
        <v>78.05587700000001</v>
      </c>
      <c r="I68" s="7">
        <v>73.985877</v>
      </c>
      <c r="J68" s="7">
        <v>4.07</v>
      </c>
      <c r="K68" s="7">
        <v>78.055877</v>
      </c>
    </row>
    <row r="69" spans="1:11" ht="15.75">
      <c r="A69" s="15" t="s">
        <v>113</v>
      </c>
      <c r="B69" s="19">
        <v>116</v>
      </c>
      <c r="C69" s="17">
        <f t="shared" si="4"/>
        <v>1223.9215428233126</v>
      </c>
      <c r="D69" s="106">
        <f t="shared" si="6"/>
        <v>56.84018646519852</v>
      </c>
      <c r="E69" s="103">
        <f t="shared" si="2"/>
        <v>146.4161095348015</v>
      </c>
      <c r="F69" s="99">
        <v>4.07</v>
      </c>
      <c r="G69" s="18">
        <f t="shared" si="5"/>
        <v>207.326296</v>
      </c>
      <c r="I69" s="7">
        <v>203.25629600000002</v>
      </c>
      <c r="J69" s="7">
        <v>4.07</v>
      </c>
      <c r="K69" s="7">
        <v>207.326296</v>
      </c>
    </row>
    <row r="70" spans="1:11" ht="15.75">
      <c r="A70" s="15" t="s">
        <v>115</v>
      </c>
      <c r="B70" s="19">
        <v>116</v>
      </c>
      <c r="C70" s="17">
        <f t="shared" si="4"/>
        <v>1162.9736877521125</v>
      </c>
      <c r="D70" s="106">
        <f t="shared" si="6"/>
        <v>56.84018646519852</v>
      </c>
      <c r="E70" s="103">
        <f t="shared" si="2"/>
        <v>139.12499853480148</v>
      </c>
      <c r="F70" s="99">
        <v>4.07</v>
      </c>
      <c r="G70" s="18">
        <f t="shared" si="5"/>
        <v>200.03518499999998</v>
      </c>
      <c r="I70" s="7">
        <v>195.965185</v>
      </c>
      <c r="J70" s="7">
        <v>4.07</v>
      </c>
      <c r="K70" s="7">
        <v>200.035185</v>
      </c>
    </row>
    <row r="71" spans="1:11" ht="15.75">
      <c r="A71" s="15" t="s">
        <v>117</v>
      </c>
      <c r="B71" s="19">
        <v>116</v>
      </c>
      <c r="C71" s="17">
        <f t="shared" si="4"/>
        <v>88.97639924811249</v>
      </c>
      <c r="D71" s="106">
        <f t="shared" si="6"/>
        <v>56.84018646519852</v>
      </c>
      <c r="E71" s="103">
        <f t="shared" si="2"/>
        <v>10.644128534801474</v>
      </c>
      <c r="F71" s="99">
        <v>4.07</v>
      </c>
      <c r="G71" s="18">
        <f t="shared" si="5"/>
        <v>71.554315</v>
      </c>
      <c r="I71" s="7">
        <v>67.484315</v>
      </c>
      <c r="J71" s="7">
        <v>4.07</v>
      </c>
      <c r="K71" s="7">
        <v>71.554315</v>
      </c>
    </row>
    <row r="72" spans="1:11" ht="15.75">
      <c r="A72" s="15" t="s">
        <v>119</v>
      </c>
      <c r="B72" s="19">
        <v>116</v>
      </c>
      <c r="C72" s="17">
        <f t="shared" si="4"/>
        <v>1513.9728009857126</v>
      </c>
      <c r="D72" s="106">
        <f t="shared" si="6"/>
        <v>56.84018646519852</v>
      </c>
      <c r="E72" s="103">
        <f t="shared" si="2"/>
        <v>181.1145565348015</v>
      </c>
      <c r="F72" s="99">
        <v>4.07</v>
      </c>
      <c r="G72" s="18">
        <f t="shared" si="5"/>
        <v>242.024743</v>
      </c>
      <c r="I72" s="7">
        <v>237.954743</v>
      </c>
      <c r="J72" s="7">
        <v>4.07</v>
      </c>
      <c r="K72" s="7">
        <v>242.02474300000003</v>
      </c>
    </row>
    <row r="73" spans="1:11" ht="15.75">
      <c r="A73" s="15" t="s">
        <v>121</v>
      </c>
      <c r="B73" s="19">
        <v>116</v>
      </c>
      <c r="C73" s="17">
        <f t="shared" si="4"/>
        <v>1181.2756462409127</v>
      </c>
      <c r="D73" s="106">
        <f t="shared" si="6"/>
        <v>56.84018646519852</v>
      </c>
      <c r="E73" s="103">
        <f t="shared" si="2"/>
        <v>141.3144375348015</v>
      </c>
      <c r="F73" s="99">
        <v>4.07</v>
      </c>
      <c r="G73" s="18">
        <f t="shared" si="5"/>
        <v>202.224624</v>
      </c>
      <c r="I73" s="7">
        <v>198.154624</v>
      </c>
      <c r="J73" s="7">
        <v>4.07</v>
      </c>
      <c r="K73" s="7">
        <v>202.224624</v>
      </c>
    </row>
    <row r="74" spans="1:11" ht="15.75">
      <c r="A74" s="15" t="s">
        <v>123</v>
      </c>
      <c r="B74" s="19">
        <v>116</v>
      </c>
      <c r="C74" s="17">
        <f t="shared" si="4"/>
        <v>1020.9740430953126</v>
      </c>
      <c r="D74" s="106">
        <f t="shared" si="6"/>
        <v>56.84018646519852</v>
      </c>
      <c r="E74" s="103">
        <f t="shared" si="2"/>
        <v>122.13776953480149</v>
      </c>
      <c r="F74" s="99">
        <v>4.07</v>
      </c>
      <c r="G74" s="18">
        <f t="shared" si="5"/>
        <v>183.047956</v>
      </c>
      <c r="I74" s="7">
        <v>178.977956</v>
      </c>
      <c r="J74" s="7">
        <v>4.07</v>
      </c>
      <c r="K74" s="7">
        <v>183.04795600000003</v>
      </c>
    </row>
    <row r="75" spans="1:11" ht="15.75">
      <c r="A75" s="15" t="s">
        <v>125</v>
      </c>
      <c r="B75" s="19">
        <v>116</v>
      </c>
      <c r="C75" s="17">
        <f t="shared" si="4"/>
        <v>896.9743557497125</v>
      </c>
      <c r="D75" s="106">
        <f t="shared" si="6"/>
        <v>56.84018646519852</v>
      </c>
      <c r="E75" s="103">
        <f t="shared" si="2"/>
        <v>107.30385153480148</v>
      </c>
      <c r="F75" s="99">
        <v>4.07</v>
      </c>
      <c r="G75" s="18">
        <f t="shared" si="5"/>
        <v>168.214038</v>
      </c>
      <c r="I75" s="7">
        <v>164.144038</v>
      </c>
      <c r="J75" s="7">
        <v>4.07</v>
      </c>
      <c r="K75" s="7">
        <v>168.21403800000002</v>
      </c>
    </row>
    <row r="76" spans="1:11" ht="15.75">
      <c r="A76" s="15" t="s">
        <v>127</v>
      </c>
      <c r="B76" s="19">
        <v>116</v>
      </c>
      <c r="C76" s="17">
        <f t="shared" si="4"/>
        <v>348.9647475593125</v>
      </c>
      <c r="D76" s="106">
        <f t="shared" si="6"/>
        <v>56.84018646519852</v>
      </c>
      <c r="E76" s="103">
        <f t="shared" si="2"/>
        <v>41.74618953480148</v>
      </c>
      <c r="F76" s="99">
        <v>4.07</v>
      </c>
      <c r="G76" s="18">
        <f t="shared" si="5"/>
        <v>102.656376</v>
      </c>
      <c r="I76" s="7">
        <v>98.586376</v>
      </c>
      <c r="J76" s="7">
        <v>4.07</v>
      </c>
      <c r="K76" s="7">
        <v>102.65637600000001</v>
      </c>
    </row>
    <row r="77" spans="1:11" ht="15.75">
      <c r="A77" s="15" t="s">
        <v>129</v>
      </c>
      <c r="B77" s="19">
        <v>116</v>
      </c>
      <c r="C77" s="17">
        <f t="shared" si="4"/>
        <v>1024.9740289649126</v>
      </c>
      <c r="D77" s="106">
        <f t="shared" si="6"/>
        <v>56.84018646519852</v>
      </c>
      <c r="E77" s="103">
        <f aca="true" t="shared" si="7" ref="E77:E95">I77-D77</f>
        <v>122.61628253480148</v>
      </c>
      <c r="F77" s="99">
        <v>4.07</v>
      </c>
      <c r="G77" s="18">
        <f t="shared" si="5"/>
        <v>183.526469</v>
      </c>
      <c r="I77" s="7">
        <v>179.456469</v>
      </c>
      <c r="J77" s="7">
        <v>4.07</v>
      </c>
      <c r="K77" s="7">
        <v>183.526469</v>
      </c>
    </row>
    <row r="78" spans="1:11" ht="15.75">
      <c r="A78" s="15" t="s">
        <v>131</v>
      </c>
      <c r="B78" s="19">
        <v>116</v>
      </c>
      <c r="C78" s="17">
        <f t="shared" si="4"/>
        <v>1200.9735994889124</v>
      </c>
      <c r="D78" s="106">
        <f t="shared" si="6"/>
        <v>56.84018646519852</v>
      </c>
      <c r="E78" s="103">
        <f t="shared" si="7"/>
        <v>143.6708775348015</v>
      </c>
      <c r="F78" s="99">
        <v>4.07</v>
      </c>
      <c r="G78" s="18">
        <f t="shared" si="5"/>
        <v>204.581064</v>
      </c>
      <c r="I78" s="7">
        <v>200.511064</v>
      </c>
      <c r="J78" s="7">
        <v>4.07</v>
      </c>
      <c r="K78" s="7">
        <v>204.581064</v>
      </c>
    </row>
    <row r="79" spans="1:11" ht="15.75">
      <c r="A79" s="15" t="s">
        <v>133</v>
      </c>
      <c r="B79" s="19">
        <v>116</v>
      </c>
      <c r="C79" s="17">
        <f t="shared" si="4"/>
        <v>469.97543576091255</v>
      </c>
      <c r="D79" s="106">
        <f t="shared" si="6"/>
        <v>56.84018646519852</v>
      </c>
      <c r="E79" s="103">
        <f t="shared" si="7"/>
        <v>56.22253753480148</v>
      </c>
      <c r="F79" s="99">
        <v>4.07</v>
      </c>
      <c r="G79" s="18">
        <f t="shared" si="5"/>
        <v>117.132724</v>
      </c>
      <c r="I79" s="7">
        <v>113.062724</v>
      </c>
      <c r="J79" s="7">
        <v>4.07</v>
      </c>
      <c r="K79" s="7">
        <v>117.132724</v>
      </c>
    </row>
    <row r="80" spans="1:11" ht="15.75">
      <c r="A80" s="15" t="s">
        <v>135</v>
      </c>
      <c r="B80" s="19">
        <v>116</v>
      </c>
      <c r="C80" s="17">
        <f t="shared" si="4"/>
        <v>1190.6016211577125</v>
      </c>
      <c r="D80" s="106">
        <f t="shared" si="6"/>
        <v>56.84018646519852</v>
      </c>
      <c r="E80" s="103">
        <f t="shared" si="7"/>
        <v>142.43009153480148</v>
      </c>
      <c r="F80" s="99">
        <v>4.07</v>
      </c>
      <c r="G80" s="18">
        <f t="shared" si="5"/>
        <v>203.34027799999998</v>
      </c>
      <c r="I80" s="7">
        <v>199.270278</v>
      </c>
      <c r="J80" s="7">
        <v>4.07</v>
      </c>
      <c r="K80" s="7">
        <v>203.340278</v>
      </c>
    </row>
    <row r="81" spans="1:11" ht="15.75">
      <c r="A81" s="15" t="s">
        <v>137</v>
      </c>
      <c r="B81" s="19">
        <v>116</v>
      </c>
      <c r="C81" s="17">
        <f t="shared" si="4"/>
        <v>812.3695634369125</v>
      </c>
      <c r="D81" s="106">
        <f t="shared" si="6"/>
        <v>56.84018646519852</v>
      </c>
      <c r="E81" s="103">
        <f t="shared" si="7"/>
        <v>97.18269253480148</v>
      </c>
      <c r="F81" s="99">
        <v>4.07</v>
      </c>
      <c r="G81" s="18">
        <f t="shared" si="5"/>
        <v>158.09287899999998</v>
      </c>
      <c r="I81" s="7">
        <v>154.022879</v>
      </c>
      <c r="J81" s="7">
        <v>4.07</v>
      </c>
      <c r="K81" s="7">
        <v>158.09287899999998</v>
      </c>
    </row>
    <row r="82" spans="1:11" ht="15.75">
      <c r="A82" s="15" t="s">
        <v>139</v>
      </c>
      <c r="B82" s="19">
        <v>116</v>
      </c>
      <c r="C82" s="17">
        <f t="shared" si="4"/>
        <v>696.9748616489126</v>
      </c>
      <c r="D82" s="106">
        <f t="shared" si="6"/>
        <v>56.84018646519852</v>
      </c>
      <c r="E82" s="103">
        <f t="shared" si="7"/>
        <v>83.3781775348015</v>
      </c>
      <c r="F82" s="99">
        <v>4.07</v>
      </c>
      <c r="G82" s="18">
        <f t="shared" si="5"/>
        <v>144.288364</v>
      </c>
      <c r="I82" s="7">
        <v>140.218364</v>
      </c>
      <c r="J82" s="7">
        <v>4.07</v>
      </c>
      <c r="K82" s="7">
        <v>144.288364</v>
      </c>
    </row>
    <row r="83" spans="1:11" ht="15.75">
      <c r="A83" s="15" t="s">
        <v>141</v>
      </c>
      <c r="B83" s="19">
        <v>116</v>
      </c>
      <c r="C83" s="17">
        <f t="shared" si="4"/>
        <v>1548.9727045121124</v>
      </c>
      <c r="D83" s="106">
        <f t="shared" si="6"/>
        <v>56.84018646519852</v>
      </c>
      <c r="E83" s="103">
        <f t="shared" si="7"/>
        <v>185.30154853480147</v>
      </c>
      <c r="F83" s="99">
        <v>4.07</v>
      </c>
      <c r="G83" s="18">
        <f t="shared" si="5"/>
        <v>246.21173499999998</v>
      </c>
      <c r="I83" s="7">
        <v>242.14173499999998</v>
      </c>
      <c r="J83" s="7">
        <v>4.07</v>
      </c>
      <c r="K83" s="7">
        <v>246.211735</v>
      </c>
    </row>
    <row r="84" spans="1:11" ht="15.75">
      <c r="A84" s="15" t="s">
        <v>143</v>
      </c>
      <c r="B84" s="19">
        <v>116</v>
      </c>
      <c r="C84" s="17">
        <f t="shared" si="4"/>
        <v>1186.1346318617125</v>
      </c>
      <c r="D84" s="106">
        <f t="shared" si="6"/>
        <v>56.84018646519852</v>
      </c>
      <c r="E84" s="103">
        <f t="shared" si="7"/>
        <v>141.89571153480148</v>
      </c>
      <c r="F84" s="99">
        <v>4.07</v>
      </c>
      <c r="G84" s="18">
        <f t="shared" si="5"/>
        <v>202.80589799999998</v>
      </c>
      <c r="I84" s="7">
        <v>198.735898</v>
      </c>
      <c r="J84" s="7">
        <v>4.07</v>
      </c>
      <c r="K84" s="7">
        <v>202.805898</v>
      </c>
    </row>
    <row r="85" spans="1:11" ht="15.75">
      <c r="A85" s="15" t="s">
        <v>145</v>
      </c>
      <c r="B85" s="19">
        <v>116</v>
      </c>
      <c r="C85" s="17">
        <f t="shared" si="4"/>
        <v>37.76251492731248</v>
      </c>
      <c r="D85" s="106">
        <f t="shared" si="6"/>
        <v>56.84018646519852</v>
      </c>
      <c r="E85" s="103">
        <f t="shared" si="7"/>
        <v>4.517479534801474</v>
      </c>
      <c r="F85" s="99">
        <v>4.07</v>
      </c>
      <c r="G85" s="18">
        <f t="shared" si="5"/>
        <v>65.42766599999999</v>
      </c>
      <c r="I85" s="7">
        <v>61.357665999999995</v>
      </c>
      <c r="J85" s="7">
        <v>4.07</v>
      </c>
      <c r="K85" s="7">
        <v>65.427666</v>
      </c>
    </row>
    <row r="86" spans="1:11" ht="15.75">
      <c r="A86" s="15" t="s">
        <v>147</v>
      </c>
      <c r="B86" s="19">
        <v>116</v>
      </c>
      <c r="C86" s="17">
        <f t="shared" si="4"/>
        <v>1414.9730566721125</v>
      </c>
      <c r="D86" s="106">
        <f t="shared" si="6"/>
        <v>56.84018646519852</v>
      </c>
      <c r="E86" s="103">
        <f t="shared" si="7"/>
        <v>169.2713485348015</v>
      </c>
      <c r="F86" s="99">
        <v>4.07</v>
      </c>
      <c r="G86" s="18">
        <f t="shared" si="5"/>
        <v>230.181535</v>
      </c>
      <c r="I86" s="7">
        <v>226.111535</v>
      </c>
      <c r="J86" s="7">
        <v>4.07</v>
      </c>
      <c r="K86" s="7">
        <v>230.181535</v>
      </c>
    </row>
    <row r="87" spans="1:11" ht="15.75">
      <c r="A87" s="15" t="s">
        <v>149</v>
      </c>
      <c r="B87" s="19">
        <v>116</v>
      </c>
      <c r="C87" s="17">
        <f t="shared" si="4"/>
        <v>802.9745916833125</v>
      </c>
      <c r="D87" s="106">
        <f t="shared" si="6"/>
        <v>56.84018646519852</v>
      </c>
      <c r="E87" s="103">
        <f t="shared" si="7"/>
        <v>96.05878453480148</v>
      </c>
      <c r="F87" s="99">
        <v>4.07</v>
      </c>
      <c r="G87" s="18">
        <f t="shared" si="5"/>
        <v>156.96897099999998</v>
      </c>
      <c r="I87" s="7">
        <v>152.898971</v>
      </c>
      <c r="J87" s="7">
        <v>4.07</v>
      </c>
      <c r="K87" s="7">
        <v>156.968971</v>
      </c>
    </row>
    <row r="88" spans="1:11" ht="15.75">
      <c r="A88" s="15" t="s">
        <v>224</v>
      </c>
      <c r="B88" s="19">
        <v>116</v>
      </c>
      <c r="C88" s="17">
        <f t="shared" si="4"/>
        <v>830.7435280745126</v>
      </c>
      <c r="D88" s="106">
        <f t="shared" si="6"/>
        <v>56.84018646519852</v>
      </c>
      <c r="E88" s="103">
        <f t="shared" si="7"/>
        <v>99.38074553480149</v>
      </c>
      <c r="F88" s="99">
        <v>4.07</v>
      </c>
      <c r="G88" s="18">
        <f t="shared" si="5"/>
        <v>160.290932</v>
      </c>
      <c r="I88" s="7">
        <v>156.220932</v>
      </c>
      <c r="J88" s="7">
        <v>4.07</v>
      </c>
      <c r="K88" s="7">
        <v>160.290932</v>
      </c>
    </row>
    <row r="89" spans="1:11" ht="15.75">
      <c r="A89" s="15" t="s">
        <v>226</v>
      </c>
      <c r="B89" s="19">
        <v>116</v>
      </c>
      <c r="C89" s="17">
        <f t="shared" si="4"/>
        <v>1279.1343931913127</v>
      </c>
      <c r="D89" s="106">
        <f t="shared" si="6"/>
        <v>56.84018646519852</v>
      </c>
      <c r="E89" s="103">
        <f t="shared" si="7"/>
        <v>153.0211495348015</v>
      </c>
      <c r="F89" s="99">
        <v>4.07</v>
      </c>
      <c r="G89" s="18">
        <f t="shared" si="5"/>
        <v>213.93133600000002</v>
      </c>
      <c r="I89" s="7">
        <v>209.86133600000002</v>
      </c>
      <c r="J89" s="7">
        <v>4.07</v>
      </c>
      <c r="K89" s="7">
        <v>213.931336</v>
      </c>
    </row>
    <row r="90" spans="1:11" ht="15.75">
      <c r="A90" s="15" t="s">
        <v>228</v>
      </c>
      <c r="B90" s="19">
        <v>116</v>
      </c>
      <c r="C90" s="17">
        <f t="shared" si="4"/>
        <v>720.9748103033127</v>
      </c>
      <c r="D90" s="106">
        <f t="shared" si="6"/>
        <v>56.84018646519852</v>
      </c>
      <c r="E90" s="103">
        <f t="shared" si="7"/>
        <v>86.2492595348015</v>
      </c>
      <c r="F90" s="99">
        <v>4.07</v>
      </c>
      <c r="G90" s="18">
        <f t="shared" si="5"/>
        <v>147.159446</v>
      </c>
      <c r="I90" s="7">
        <v>143.089446</v>
      </c>
      <c r="J90" s="7">
        <v>4.07</v>
      </c>
      <c r="K90" s="7">
        <v>147.159446</v>
      </c>
    </row>
    <row r="91" spans="1:11" ht="15.75">
      <c r="A91" s="15" t="s">
        <v>230</v>
      </c>
      <c r="B91" s="19">
        <v>116</v>
      </c>
      <c r="C91" s="17">
        <f t="shared" si="4"/>
        <v>1306.9733295233125</v>
      </c>
      <c r="D91" s="106">
        <f t="shared" si="6"/>
        <v>56.84018646519852</v>
      </c>
      <c r="E91" s="103">
        <f t="shared" si="7"/>
        <v>156.35148453480147</v>
      </c>
      <c r="F91" s="99">
        <v>4.07</v>
      </c>
      <c r="G91" s="18">
        <f t="shared" si="5"/>
        <v>217.26167099999998</v>
      </c>
      <c r="I91" s="7">
        <v>213.19167099999999</v>
      </c>
      <c r="J91" s="7">
        <v>4.07</v>
      </c>
      <c r="K91" s="7">
        <v>217.26167100000004</v>
      </c>
    </row>
    <row r="92" spans="1:11" ht="15.75">
      <c r="A92" s="15" t="s">
        <v>232</v>
      </c>
      <c r="B92" s="19">
        <v>253</v>
      </c>
      <c r="C92" s="17">
        <f t="shared" si="4"/>
        <v>3076.941249218597</v>
      </c>
      <c r="D92" s="106">
        <f t="shared" si="6"/>
        <v>123.9704066870278</v>
      </c>
      <c r="E92" s="103">
        <f t="shared" si="7"/>
        <v>368.0903973129722</v>
      </c>
      <c r="F92" s="99">
        <v>4.07</v>
      </c>
      <c r="G92" s="18">
        <f t="shared" si="5"/>
        <v>496.13080399999996</v>
      </c>
      <c r="I92" s="7">
        <v>492.060804</v>
      </c>
      <c r="J92" s="7">
        <v>4.07</v>
      </c>
      <c r="K92" s="7">
        <v>496.130804</v>
      </c>
    </row>
    <row r="93" spans="1:11" ht="15.75">
      <c r="A93" s="15" t="s">
        <v>234</v>
      </c>
      <c r="B93" s="19">
        <v>253</v>
      </c>
      <c r="C93" s="17">
        <f t="shared" si="4"/>
        <v>4050.1757879737975</v>
      </c>
      <c r="D93" s="106">
        <f t="shared" si="6"/>
        <v>123.9704066870278</v>
      </c>
      <c r="E93" s="103">
        <f t="shared" si="7"/>
        <v>484.51715331297225</v>
      </c>
      <c r="F93" s="99">
        <v>4.07</v>
      </c>
      <c r="G93" s="18">
        <f t="shared" si="5"/>
        <v>612.5575600000001</v>
      </c>
      <c r="I93" s="7">
        <v>608.48756</v>
      </c>
      <c r="J93" s="7">
        <v>4.07</v>
      </c>
      <c r="K93" s="7">
        <v>612.55756</v>
      </c>
    </row>
    <row r="94" spans="1:11" ht="15.75">
      <c r="A94" s="15" t="s">
        <v>236</v>
      </c>
      <c r="B94" s="19">
        <v>255</v>
      </c>
      <c r="C94" s="17">
        <f t="shared" si="4"/>
        <v>3000.941039425261</v>
      </c>
      <c r="D94" s="106">
        <f t="shared" si="6"/>
        <v>124.95040990194502</v>
      </c>
      <c r="E94" s="103">
        <f t="shared" si="7"/>
        <v>358.998593098055</v>
      </c>
      <c r="F94" s="99">
        <v>4.07</v>
      </c>
      <c r="G94" s="18">
        <f t="shared" si="5"/>
        <v>488.019003</v>
      </c>
      <c r="I94" s="7">
        <v>483.949003</v>
      </c>
      <c r="J94" s="7">
        <v>4.07</v>
      </c>
      <c r="K94" s="7">
        <v>488.019003</v>
      </c>
    </row>
    <row r="95" spans="1:11" ht="16.5" thickBot="1">
      <c r="A95" s="15" t="s">
        <v>238</v>
      </c>
      <c r="B95" s="19">
        <v>255</v>
      </c>
      <c r="C95" s="30">
        <f t="shared" si="4"/>
        <v>2584.942082667661</v>
      </c>
      <c r="D95" s="119">
        <f t="shared" si="6"/>
        <v>124.95040990194502</v>
      </c>
      <c r="E95" s="120">
        <f t="shared" si="7"/>
        <v>309.233190098055</v>
      </c>
      <c r="F95" s="121">
        <v>4.07</v>
      </c>
      <c r="G95" s="31">
        <f t="shared" si="5"/>
        <v>438.2536</v>
      </c>
      <c r="I95" s="7">
        <v>434.1836</v>
      </c>
      <c r="J95" s="7">
        <v>4.07</v>
      </c>
      <c r="K95" s="7">
        <v>438.2536</v>
      </c>
    </row>
    <row r="96" spans="1:11" ht="16.5" thickBot="1">
      <c r="A96" s="156" t="s">
        <v>662</v>
      </c>
      <c r="B96" s="156"/>
      <c r="C96" s="58">
        <f>SUM(C56:C95)</f>
        <v>47225.59846462056</v>
      </c>
      <c r="D96" s="117">
        <f>SUM(D56:D95)</f>
        <v>2544.0883459250913</v>
      </c>
      <c r="E96" s="117">
        <f>SUM(E56:E95)</f>
        <v>5649.535657074909</v>
      </c>
      <c r="F96" s="117">
        <f>SUM(F56:F95)</f>
        <v>162.79999999999984</v>
      </c>
      <c r="G96" s="59">
        <f>SUM(G56:G95)</f>
        <v>8356.424002999998</v>
      </c>
      <c r="I96" s="20">
        <f>SUM(I56:I95)</f>
        <v>8193.624003</v>
      </c>
      <c r="J96" s="20">
        <f>SUM(J56:J95)</f>
        <v>162.79999999999984</v>
      </c>
      <c r="K96" s="20">
        <f>SUM(K56:K95)</f>
        <v>8356.424002999998</v>
      </c>
    </row>
    <row r="97" spans="1:11" ht="16.5" thickBot="1">
      <c r="A97" s="149" t="s">
        <v>663</v>
      </c>
      <c r="B97" s="149"/>
      <c r="C97" s="55">
        <f>SUM(C44+C96)</f>
        <v>92150.17903443979</v>
      </c>
      <c r="D97" s="118">
        <f>SUM(D44+D96)</f>
        <v>4798.095740234688</v>
      </c>
      <c r="E97" s="118">
        <f>SUM(E44+E96)</f>
        <v>11023.803597765314</v>
      </c>
      <c r="F97" s="118">
        <f>SUM(F44+F96)</f>
        <v>325.5999999999997</v>
      </c>
      <c r="G97" s="56">
        <f>SUM(G44+G96)</f>
        <v>16147.499337999998</v>
      </c>
      <c r="I97" s="34">
        <f>SUM(I44+I96)</f>
        <v>15821.899338</v>
      </c>
      <c r="J97" s="34">
        <f>SUM(J44+J96)</f>
        <v>325.5999999999997</v>
      </c>
      <c r="K97" s="34">
        <f>SUM(K44+K96)</f>
        <v>16147.499337999998</v>
      </c>
    </row>
    <row r="98" ht="5.25" customHeight="1" thickBot="1"/>
    <row r="99" spans="4:7" ht="14.25" customHeight="1">
      <c r="D99" s="145" t="s">
        <v>643</v>
      </c>
      <c r="E99" s="147" t="s">
        <v>664</v>
      </c>
      <c r="F99" s="126" t="s">
        <v>644</v>
      </c>
      <c r="G99" s="60"/>
    </row>
    <row r="100" spans="4:7" ht="14.25" customHeight="1" thickBot="1">
      <c r="D100" s="146"/>
      <c r="E100" s="148"/>
      <c r="F100" s="127"/>
      <c r="G100" s="60"/>
    </row>
    <row r="101" spans="1:7" ht="15.75">
      <c r="A101" s="130" t="s">
        <v>665</v>
      </c>
      <c r="B101" s="131"/>
      <c r="C101" s="131"/>
      <c r="D101" s="69">
        <f>SUM(G4:G5)</f>
        <v>375.486714</v>
      </c>
      <c r="E101" s="70">
        <v>2</v>
      </c>
      <c r="F101" s="69">
        <f>D101/E101</f>
        <v>187.743357</v>
      </c>
      <c r="G101" s="35"/>
    </row>
    <row r="102" spans="1:7" ht="15.75">
      <c r="A102" s="132" t="s">
        <v>666</v>
      </c>
      <c r="B102" s="133"/>
      <c r="C102" s="133"/>
      <c r="D102" s="61">
        <f>G97-D103-D101</f>
        <v>13737.051656999998</v>
      </c>
      <c r="E102" s="62">
        <v>74</v>
      </c>
      <c r="F102" s="91">
        <f>D102/E102</f>
        <v>185.63583320270268</v>
      </c>
      <c r="G102" s="35"/>
    </row>
    <row r="103" spans="1:7" ht="16.5" thickBot="1">
      <c r="A103" s="142" t="s">
        <v>667</v>
      </c>
      <c r="B103" s="143"/>
      <c r="C103" s="143"/>
      <c r="D103" s="71">
        <f>SUM(G92:G95)</f>
        <v>2034.960967</v>
      </c>
      <c r="E103" s="72">
        <v>4</v>
      </c>
      <c r="F103" s="71">
        <f>D103/E103</f>
        <v>508.74024175</v>
      </c>
      <c r="G103" s="35"/>
    </row>
    <row r="104" spans="2:6" ht="16.5" thickBot="1">
      <c r="B104" s="144"/>
      <c r="C104" s="144"/>
      <c r="D104" s="73">
        <f>SUM(D101:D103)</f>
        <v>16147.499337999998</v>
      </c>
      <c r="E104" s="73">
        <f>SUM(E101:E103)</f>
        <v>80</v>
      </c>
      <c r="F104" s="71">
        <f>D104/E104</f>
        <v>201.84374172499997</v>
      </c>
    </row>
  </sheetData>
  <sheetProtection/>
  <mergeCells count="33">
    <mergeCell ref="A101:C101"/>
    <mergeCell ref="A102:C102"/>
    <mergeCell ref="A103:C103"/>
    <mergeCell ref="I54:I55"/>
    <mergeCell ref="F99:F100"/>
    <mergeCell ref="A48:C48"/>
    <mergeCell ref="D99:D100"/>
    <mergeCell ref="E99:E100"/>
    <mergeCell ref="A1:G1"/>
    <mergeCell ref="A2:A3"/>
    <mergeCell ref="F2:F3"/>
    <mergeCell ref="D46:D47"/>
    <mergeCell ref="E46:E47"/>
    <mergeCell ref="B51:C51"/>
    <mergeCell ref="A49:C49"/>
    <mergeCell ref="K54:K55"/>
    <mergeCell ref="K2:K3"/>
    <mergeCell ref="B104:C104"/>
    <mergeCell ref="C54:C55"/>
    <mergeCell ref="G54:G55"/>
    <mergeCell ref="A44:B44"/>
    <mergeCell ref="A53:G53"/>
    <mergeCell ref="G2:G3"/>
    <mergeCell ref="A96:B96"/>
    <mergeCell ref="A97:B97"/>
    <mergeCell ref="A54:A55"/>
    <mergeCell ref="F54:F55"/>
    <mergeCell ref="J2:J3"/>
    <mergeCell ref="A50:C50"/>
    <mergeCell ref="C2:C3"/>
    <mergeCell ref="F46:F47"/>
    <mergeCell ref="I2:I3"/>
    <mergeCell ref="J54:J55"/>
  </mergeCells>
  <printOptions/>
  <pageMargins left="0.55" right="0.22" top="0.16" bottom="0.17" header="0.16" footer="0.16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04"/>
  <sheetViews>
    <sheetView showGridLines="0" zoomScalePageLayoutView="0" workbookViewId="0" topLeftCell="A19">
      <selection activeCell="I19" sqref="I1:K16384"/>
    </sheetView>
  </sheetViews>
  <sheetFormatPr defaultColWidth="6.8515625" defaultRowHeight="12.75"/>
  <cols>
    <col min="1" max="1" width="8.7109375" style="35" customWidth="1"/>
    <col min="2" max="3" width="10.00390625" style="35" customWidth="1"/>
    <col min="4" max="6" width="14.7109375" style="35" customWidth="1"/>
    <col min="7" max="7" width="11.8515625" style="0" customWidth="1"/>
    <col min="8" max="8" width="6.8515625" style="0" customWidth="1"/>
    <col min="9" max="9" width="10.140625" style="0" hidden="1" customWidth="1"/>
    <col min="10" max="10" width="9.00390625" style="0" hidden="1" customWidth="1"/>
    <col min="11" max="11" width="10.140625" style="0" hidden="1" customWidth="1"/>
  </cols>
  <sheetData>
    <row r="1" spans="1:10" ht="32.25" customHeight="1" thickBot="1">
      <c r="A1" s="172" t="s">
        <v>657</v>
      </c>
      <c r="B1" s="173"/>
      <c r="C1" s="173"/>
      <c r="D1" s="173"/>
      <c r="E1" s="173"/>
      <c r="F1" s="173"/>
      <c r="G1" s="174"/>
      <c r="J1" s="4"/>
    </row>
    <row r="2" spans="1:11" s="11" customFormat="1" ht="20.25" customHeight="1" thickBot="1">
      <c r="A2" s="137" t="s">
        <v>671</v>
      </c>
      <c r="B2" s="8" t="s">
        <v>636</v>
      </c>
      <c r="C2" s="138" t="s">
        <v>637</v>
      </c>
      <c r="D2" s="9" t="s">
        <v>638</v>
      </c>
      <c r="E2" s="10" t="s">
        <v>639</v>
      </c>
      <c r="F2" s="140" t="s">
        <v>672</v>
      </c>
      <c r="G2" s="140" t="s">
        <v>670</v>
      </c>
      <c r="I2" s="157" t="s">
        <v>3</v>
      </c>
      <c r="J2" s="157" t="s">
        <v>4</v>
      </c>
      <c r="K2" s="157" t="s">
        <v>5</v>
      </c>
    </row>
    <row r="3" spans="1:11" s="11" customFormat="1" ht="25.5" customHeight="1" thickBot="1">
      <c r="A3" s="137"/>
      <c r="B3" s="12" t="s">
        <v>640</v>
      </c>
      <c r="C3" s="139"/>
      <c r="D3" s="13" t="s">
        <v>641</v>
      </c>
      <c r="E3" s="14" t="s">
        <v>642</v>
      </c>
      <c r="F3" s="141"/>
      <c r="G3" s="155"/>
      <c r="I3" s="158"/>
      <c r="J3" s="158"/>
      <c r="K3" s="158"/>
    </row>
    <row r="4" spans="1:11" ht="15.75">
      <c r="A4" s="47" t="s">
        <v>6</v>
      </c>
      <c r="B4" s="16">
        <v>96</v>
      </c>
      <c r="C4" s="17">
        <f aca="true" t="shared" si="0" ref="C4:C43">E4*8.3592</f>
        <v>892.5073927782724</v>
      </c>
      <c r="D4" s="105">
        <f>B4*101610/62210*30/100</f>
        <v>47.04015431602637</v>
      </c>
      <c r="E4" s="102">
        <f>I4-D4</f>
        <v>106.76947468397364</v>
      </c>
      <c r="F4" s="99">
        <v>4.07</v>
      </c>
      <c r="G4" s="48">
        <f aca="true" t="shared" si="1" ref="G4:G43">D4+E4+F4</f>
        <v>157.879629</v>
      </c>
      <c r="I4" s="7">
        <v>153.809629</v>
      </c>
      <c r="J4" s="7">
        <v>4.07</v>
      </c>
      <c r="K4" s="7">
        <v>157.879629</v>
      </c>
    </row>
    <row r="5" spans="1:11" ht="15.75">
      <c r="A5" s="47" t="s">
        <v>9</v>
      </c>
      <c r="B5" s="17">
        <v>96</v>
      </c>
      <c r="C5" s="17">
        <f t="shared" si="0"/>
        <v>753.3387583854724</v>
      </c>
      <c r="D5" s="106">
        <f>B5*101610/62210*30/100</f>
        <v>47.04015431602637</v>
      </c>
      <c r="E5" s="103">
        <f aca="true" t="shared" si="2" ref="E5:E76">I5-D5</f>
        <v>90.12091568397364</v>
      </c>
      <c r="F5" s="99">
        <v>4.07</v>
      </c>
      <c r="G5" s="50">
        <f t="shared" si="1"/>
        <v>141.23107</v>
      </c>
      <c r="I5" s="7">
        <v>137.16107</v>
      </c>
      <c r="J5" s="7">
        <v>4.07</v>
      </c>
      <c r="K5" s="7">
        <v>141.23107</v>
      </c>
    </row>
    <row r="6" spans="1:11" ht="15.75">
      <c r="A6" s="47" t="s">
        <v>11</v>
      </c>
      <c r="B6" s="19">
        <v>116</v>
      </c>
      <c r="C6" s="17">
        <f t="shared" si="0"/>
        <v>920.9742960449128</v>
      </c>
      <c r="D6" s="106">
        <f aca="true" t="shared" si="3" ref="D6:D43">B6*101610/62210*30/100</f>
        <v>56.84018646519852</v>
      </c>
      <c r="E6" s="103">
        <f t="shared" si="2"/>
        <v>110.17493253480151</v>
      </c>
      <c r="F6" s="99">
        <v>4.07</v>
      </c>
      <c r="G6" s="50">
        <f t="shared" si="1"/>
        <v>171.08511900000002</v>
      </c>
      <c r="I6" s="7">
        <v>167.01511900000003</v>
      </c>
      <c r="J6" s="7">
        <v>4.07</v>
      </c>
      <c r="K6" s="7">
        <v>171.085119</v>
      </c>
    </row>
    <row r="7" spans="1:11" ht="15.75">
      <c r="A7" s="47" t="s">
        <v>13</v>
      </c>
      <c r="B7" s="19">
        <v>116</v>
      </c>
      <c r="C7" s="17">
        <f t="shared" si="0"/>
        <v>1287.9733778345128</v>
      </c>
      <c r="D7" s="106">
        <f t="shared" si="3"/>
        <v>56.84018646519852</v>
      </c>
      <c r="E7" s="103">
        <f t="shared" si="2"/>
        <v>154.07854553480152</v>
      </c>
      <c r="F7" s="99">
        <v>4.07</v>
      </c>
      <c r="G7" s="50">
        <f t="shared" si="1"/>
        <v>214.98873200000003</v>
      </c>
      <c r="I7" s="7">
        <v>210.91873200000003</v>
      </c>
      <c r="J7" s="7">
        <v>4.07</v>
      </c>
      <c r="K7" s="7">
        <v>214.988732</v>
      </c>
    </row>
    <row r="8" spans="1:11" ht="15.75">
      <c r="A8" s="47" t="s">
        <v>15</v>
      </c>
      <c r="B8" s="19">
        <v>116</v>
      </c>
      <c r="C8" s="17">
        <f t="shared" si="0"/>
        <v>1832.5479984833125</v>
      </c>
      <c r="D8" s="106">
        <f t="shared" si="3"/>
        <v>56.84018646519852</v>
      </c>
      <c r="E8" s="103">
        <f t="shared" si="2"/>
        <v>219.2252845348015</v>
      </c>
      <c r="F8" s="99">
        <v>4.07</v>
      </c>
      <c r="G8" s="50">
        <f t="shared" si="1"/>
        <v>280.135471</v>
      </c>
      <c r="I8" s="7">
        <v>276.065471</v>
      </c>
      <c r="J8" s="7">
        <v>4.07</v>
      </c>
      <c r="K8" s="7">
        <v>280.135471</v>
      </c>
    </row>
    <row r="9" spans="1:11" ht="15.75">
      <c r="A9" s="47" t="s">
        <v>17</v>
      </c>
      <c r="B9" s="19">
        <v>116</v>
      </c>
      <c r="C9" s="17">
        <f t="shared" si="0"/>
        <v>1089.9738808481127</v>
      </c>
      <c r="D9" s="106">
        <f t="shared" si="3"/>
        <v>56.84018646519852</v>
      </c>
      <c r="E9" s="103">
        <f t="shared" si="2"/>
        <v>130.39212853480151</v>
      </c>
      <c r="F9" s="99">
        <v>4.07</v>
      </c>
      <c r="G9" s="50">
        <f t="shared" si="1"/>
        <v>191.30231500000002</v>
      </c>
      <c r="I9" s="7">
        <v>187.23231500000003</v>
      </c>
      <c r="J9" s="7">
        <v>4.07</v>
      </c>
      <c r="K9" s="7">
        <v>191.302315</v>
      </c>
    </row>
    <row r="10" spans="1:11" ht="15.75">
      <c r="A10" s="47" t="s">
        <v>19</v>
      </c>
      <c r="B10" s="19">
        <v>116</v>
      </c>
      <c r="C10" s="17">
        <f t="shared" si="0"/>
        <v>1185.9736253105125</v>
      </c>
      <c r="D10" s="106">
        <f t="shared" si="3"/>
        <v>56.84018646519852</v>
      </c>
      <c r="E10" s="103">
        <f t="shared" si="2"/>
        <v>141.87645053480148</v>
      </c>
      <c r="F10" s="99">
        <v>4.07</v>
      </c>
      <c r="G10" s="50">
        <f t="shared" si="1"/>
        <v>202.78663699999998</v>
      </c>
      <c r="I10" s="7">
        <v>198.716637</v>
      </c>
      <c r="J10" s="7">
        <v>4.07</v>
      </c>
      <c r="K10" s="7">
        <v>202.786637</v>
      </c>
    </row>
    <row r="11" spans="1:11" ht="15.75">
      <c r="A11" s="47" t="s">
        <v>21</v>
      </c>
      <c r="B11" s="19">
        <v>116</v>
      </c>
      <c r="C11" s="17">
        <f t="shared" si="0"/>
        <v>954.9742135529125</v>
      </c>
      <c r="D11" s="106">
        <f t="shared" si="3"/>
        <v>56.84018646519852</v>
      </c>
      <c r="E11" s="103">
        <f t="shared" si="2"/>
        <v>114.24229753480148</v>
      </c>
      <c r="F11" s="99">
        <v>4.07</v>
      </c>
      <c r="G11" s="50">
        <f t="shared" si="1"/>
        <v>175.152484</v>
      </c>
      <c r="I11" s="7">
        <v>171.082484</v>
      </c>
      <c r="J11" s="7">
        <v>4.07</v>
      </c>
      <c r="K11" s="7">
        <v>175.15248400000002</v>
      </c>
    </row>
    <row r="12" spans="1:11" ht="15.75">
      <c r="A12" s="47" t="s">
        <v>23</v>
      </c>
      <c r="B12" s="19">
        <v>116</v>
      </c>
      <c r="C12" s="17">
        <f t="shared" si="0"/>
        <v>1275.1283970569125</v>
      </c>
      <c r="D12" s="106">
        <f t="shared" si="3"/>
        <v>56.84018646519852</v>
      </c>
      <c r="E12" s="103">
        <f t="shared" si="2"/>
        <v>152.54191753480148</v>
      </c>
      <c r="F12" s="99">
        <v>4.07</v>
      </c>
      <c r="G12" s="50">
        <f t="shared" si="1"/>
        <v>213.452104</v>
      </c>
      <c r="I12" s="7">
        <v>209.382104</v>
      </c>
      <c r="J12" s="7">
        <v>4.07</v>
      </c>
      <c r="K12" s="7">
        <v>213.452104</v>
      </c>
    </row>
    <row r="13" spans="1:11" ht="15.75">
      <c r="A13" s="47" t="s">
        <v>25</v>
      </c>
      <c r="B13" s="19">
        <v>116</v>
      </c>
      <c r="C13" s="17">
        <f t="shared" si="0"/>
        <v>1634.8685000321123</v>
      </c>
      <c r="D13" s="106">
        <f t="shared" si="3"/>
        <v>56.84018646519852</v>
      </c>
      <c r="E13" s="103">
        <f t="shared" si="2"/>
        <v>195.57714853480147</v>
      </c>
      <c r="F13" s="99">
        <v>4.07</v>
      </c>
      <c r="G13" s="50">
        <f t="shared" si="1"/>
        <v>256.487335</v>
      </c>
      <c r="I13" s="7">
        <v>252.41733499999998</v>
      </c>
      <c r="J13" s="7">
        <v>4.07</v>
      </c>
      <c r="K13" s="7">
        <v>256.487335</v>
      </c>
    </row>
    <row r="14" spans="1:11" ht="15.75">
      <c r="A14" s="47" t="s">
        <v>27</v>
      </c>
      <c r="B14" s="19">
        <v>116</v>
      </c>
      <c r="C14" s="17">
        <f t="shared" si="0"/>
        <v>953.9742108161124</v>
      </c>
      <c r="D14" s="106">
        <f t="shared" si="3"/>
        <v>56.84018646519852</v>
      </c>
      <c r="E14" s="103">
        <f t="shared" si="2"/>
        <v>114.12266853480148</v>
      </c>
      <c r="F14" s="99">
        <v>4.07</v>
      </c>
      <c r="G14" s="50">
        <f t="shared" si="1"/>
        <v>175.03285499999998</v>
      </c>
      <c r="I14" s="7">
        <v>170.962855</v>
      </c>
      <c r="J14" s="7">
        <v>4.07</v>
      </c>
      <c r="K14" s="7">
        <v>175.03285499999998</v>
      </c>
    </row>
    <row r="15" spans="1:11" ht="15.75">
      <c r="A15" s="47" t="s">
        <v>29</v>
      </c>
      <c r="B15" s="19">
        <v>116</v>
      </c>
      <c r="C15" s="17">
        <f t="shared" si="0"/>
        <v>366.9757055777126</v>
      </c>
      <c r="D15" s="106">
        <f t="shared" si="3"/>
        <v>56.84018646519852</v>
      </c>
      <c r="E15" s="103">
        <f t="shared" si="2"/>
        <v>43.900816534801486</v>
      </c>
      <c r="F15" s="99">
        <v>4.07</v>
      </c>
      <c r="G15" s="50">
        <f t="shared" si="1"/>
        <v>104.811003</v>
      </c>
      <c r="I15" s="7">
        <v>100.741003</v>
      </c>
      <c r="J15" s="7">
        <v>4.07</v>
      </c>
      <c r="K15" s="7">
        <v>104.811003</v>
      </c>
    </row>
    <row r="16" spans="1:11" ht="15.75">
      <c r="A16" s="47" t="s">
        <v>31</v>
      </c>
      <c r="B16" s="19">
        <v>116</v>
      </c>
      <c r="C16" s="17">
        <f t="shared" si="0"/>
        <v>517.9753079921124</v>
      </c>
      <c r="D16" s="106">
        <f t="shared" si="3"/>
        <v>56.84018646519852</v>
      </c>
      <c r="E16" s="103">
        <f t="shared" si="2"/>
        <v>61.96469853480148</v>
      </c>
      <c r="F16" s="99">
        <v>4.07</v>
      </c>
      <c r="G16" s="50">
        <f t="shared" si="1"/>
        <v>122.874885</v>
      </c>
      <c r="I16" s="7">
        <v>118.804885</v>
      </c>
      <c r="J16" s="7">
        <v>4.07</v>
      </c>
      <c r="K16" s="7">
        <v>122.87488500000002</v>
      </c>
    </row>
    <row r="17" spans="1:11" ht="15.75">
      <c r="A17" s="47" t="s">
        <v>33</v>
      </c>
      <c r="B17" s="19">
        <v>116</v>
      </c>
      <c r="C17" s="17">
        <f t="shared" si="0"/>
        <v>945.2452416041124</v>
      </c>
      <c r="D17" s="106">
        <f t="shared" si="3"/>
        <v>56.84018646519852</v>
      </c>
      <c r="E17" s="103">
        <f t="shared" si="2"/>
        <v>113.07843353480146</v>
      </c>
      <c r="F17" s="99">
        <v>4.07</v>
      </c>
      <c r="G17" s="50">
        <f t="shared" si="1"/>
        <v>173.98861999999997</v>
      </c>
      <c r="I17" s="7">
        <v>169.91861999999998</v>
      </c>
      <c r="J17" s="7">
        <v>4.07</v>
      </c>
      <c r="K17" s="7">
        <v>173.98862000000003</v>
      </c>
    </row>
    <row r="18" spans="1:11" ht="15.75">
      <c r="A18" s="47" t="s">
        <v>35</v>
      </c>
      <c r="B18" s="19">
        <v>116</v>
      </c>
      <c r="C18" s="17">
        <f t="shared" si="0"/>
        <v>1128.9737786033127</v>
      </c>
      <c r="D18" s="106">
        <f t="shared" si="3"/>
        <v>56.84018646519852</v>
      </c>
      <c r="E18" s="103">
        <f t="shared" si="2"/>
        <v>135.0576345348015</v>
      </c>
      <c r="F18" s="99">
        <v>4.07</v>
      </c>
      <c r="G18" s="50">
        <f t="shared" si="1"/>
        <v>195.96782100000001</v>
      </c>
      <c r="I18" s="7">
        <v>191.89782100000002</v>
      </c>
      <c r="J18" s="7">
        <v>4.07</v>
      </c>
      <c r="K18" s="7">
        <v>195.96782100000001</v>
      </c>
    </row>
    <row r="19" spans="1:11" ht="15.75">
      <c r="A19" s="47" t="s">
        <v>37</v>
      </c>
      <c r="B19" s="19">
        <v>116</v>
      </c>
      <c r="C19" s="17">
        <f t="shared" si="0"/>
        <v>1031.9740146857125</v>
      </c>
      <c r="D19" s="106">
        <f t="shared" si="3"/>
        <v>56.84018646519852</v>
      </c>
      <c r="E19" s="103">
        <f t="shared" si="2"/>
        <v>123.45368153480149</v>
      </c>
      <c r="F19" s="99">
        <v>4.07</v>
      </c>
      <c r="G19" s="50">
        <f t="shared" si="1"/>
        <v>184.363868</v>
      </c>
      <c r="I19" s="7">
        <v>180.293868</v>
      </c>
      <c r="J19" s="7">
        <v>4.07</v>
      </c>
      <c r="K19" s="7">
        <v>184.363868</v>
      </c>
    </row>
    <row r="20" spans="1:11" ht="15.75">
      <c r="A20" s="47" t="s">
        <v>39</v>
      </c>
      <c r="B20" s="19">
        <v>116</v>
      </c>
      <c r="C20" s="17">
        <f t="shared" si="0"/>
        <v>281.4089114513125</v>
      </c>
      <c r="D20" s="106">
        <f t="shared" si="3"/>
        <v>56.84018646519852</v>
      </c>
      <c r="E20" s="103">
        <f t="shared" si="2"/>
        <v>33.66457453480148</v>
      </c>
      <c r="F20" s="99">
        <v>4.07</v>
      </c>
      <c r="G20" s="50">
        <f t="shared" si="1"/>
        <v>94.574761</v>
      </c>
      <c r="I20" s="7">
        <v>90.504761</v>
      </c>
      <c r="J20" s="7">
        <v>4.07</v>
      </c>
      <c r="K20" s="7">
        <v>94.574761</v>
      </c>
    </row>
    <row r="21" spans="1:11" ht="15.75">
      <c r="A21" s="47" t="s">
        <v>41</v>
      </c>
      <c r="B21" s="19">
        <v>116</v>
      </c>
      <c r="C21" s="17">
        <f t="shared" si="0"/>
        <v>673.9749157313124</v>
      </c>
      <c r="D21" s="106">
        <f t="shared" si="3"/>
        <v>56.84018646519852</v>
      </c>
      <c r="E21" s="103">
        <f t="shared" si="2"/>
        <v>80.62672453480147</v>
      </c>
      <c r="F21" s="99">
        <v>4.07</v>
      </c>
      <c r="G21" s="50">
        <f t="shared" si="1"/>
        <v>141.53691099999998</v>
      </c>
      <c r="I21" s="7">
        <v>137.46691099999998</v>
      </c>
      <c r="J21" s="7">
        <v>4.07</v>
      </c>
      <c r="K21" s="7">
        <v>141.536911</v>
      </c>
    </row>
    <row r="22" spans="1:11" ht="15.75">
      <c r="A22" s="47" t="s">
        <v>43</v>
      </c>
      <c r="B22" s="19">
        <v>116</v>
      </c>
      <c r="C22" s="17">
        <f t="shared" si="0"/>
        <v>1374.9731561801125</v>
      </c>
      <c r="D22" s="106">
        <f t="shared" si="3"/>
        <v>56.84018646519852</v>
      </c>
      <c r="E22" s="103">
        <f t="shared" si="2"/>
        <v>164.4862135348015</v>
      </c>
      <c r="F22" s="99">
        <v>4.07</v>
      </c>
      <c r="G22" s="50">
        <f t="shared" si="1"/>
        <v>225.3964</v>
      </c>
      <c r="I22" s="7">
        <v>221.3264</v>
      </c>
      <c r="J22" s="7">
        <v>4.07</v>
      </c>
      <c r="K22" s="7">
        <v>225.3964</v>
      </c>
    </row>
    <row r="23" spans="1:11" ht="15.75">
      <c r="A23" s="47" t="s">
        <v>45</v>
      </c>
      <c r="B23" s="19">
        <v>116</v>
      </c>
      <c r="C23" s="17">
        <f t="shared" si="0"/>
        <v>467.97543028731246</v>
      </c>
      <c r="D23" s="106">
        <f t="shared" si="3"/>
        <v>56.84018646519852</v>
      </c>
      <c r="E23" s="103">
        <f t="shared" si="2"/>
        <v>55.983279534801476</v>
      </c>
      <c r="F23" s="99">
        <v>4.07</v>
      </c>
      <c r="G23" s="50">
        <f t="shared" si="1"/>
        <v>116.89346599999999</v>
      </c>
      <c r="I23" s="7">
        <v>112.823466</v>
      </c>
      <c r="J23" s="7">
        <v>4.07</v>
      </c>
      <c r="K23" s="7">
        <v>116.893466</v>
      </c>
    </row>
    <row r="24" spans="1:11" ht="15.75">
      <c r="A24" s="47" t="s">
        <v>47</v>
      </c>
      <c r="B24" s="19">
        <v>116</v>
      </c>
      <c r="C24" s="17">
        <f t="shared" si="0"/>
        <v>1196.7736030409126</v>
      </c>
      <c r="D24" s="106">
        <f t="shared" si="3"/>
        <v>56.84018646519852</v>
      </c>
      <c r="E24" s="103">
        <f t="shared" si="2"/>
        <v>143.16843753480148</v>
      </c>
      <c r="F24" s="99">
        <v>4.07</v>
      </c>
      <c r="G24" s="50">
        <f t="shared" si="1"/>
        <v>204.078624</v>
      </c>
      <c r="I24" s="7">
        <v>200.008624</v>
      </c>
      <c r="J24" s="7">
        <v>4.07</v>
      </c>
      <c r="K24" s="7">
        <v>204.078624</v>
      </c>
    </row>
    <row r="25" spans="1:11" ht="15.75">
      <c r="A25" s="47" t="s">
        <v>49</v>
      </c>
      <c r="B25" s="19">
        <v>116</v>
      </c>
      <c r="C25" s="17">
        <f t="shared" si="0"/>
        <v>947.9742194729124</v>
      </c>
      <c r="D25" s="106">
        <f t="shared" si="3"/>
        <v>56.84018646519852</v>
      </c>
      <c r="E25" s="103">
        <f t="shared" si="2"/>
        <v>113.40489753480148</v>
      </c>
      <c r="F25" s="99">
        <v>4.07</v>
      </c>
      <c r="G25" s="50">
        <f t="shared" si="1"/>
        <v>174.31508399999998</v>
      </c>
      <c r="I25" s="7">
        <v>170.245084</v>
      </c>
      <c r="J25" s="7">
        <v>4.07</v>
      </c>
      <c r="K25" s="7">
        <v>174.31508400000004</v>
      </c>
    </row>
    <row r="26" spans="1:11" ht="15.75">
      <c r="A26" s="47" t="s">
        <v>51</v>
      </c>
      <c r="B26" s="19">
        <v>116</v>
      </c>
      <c r="C26" s="17">
        <f t="shared" si="0"/>
        <v>1287.9733778345128</v>
      </c>
      <c r="D26" s="106">
        <f t="shared" si="3"/>
        <v>56.84018646519852</v>
      </c>
      <c r="E26" s="103">
        <f t="shared" si="2"/>
        <v>154.07854553480152</v>
      </c>
      <c r="F26" s="99">
        <v>4.07</v>
      </c>
      <c r="G26" s="50">
        <f t="shared" si="1"/>
        <v>214.98873200000003</v>
      </c>
      <c r="I26" s="7">
        <v>210.91873200000003</v>
      </c>
      <c r="J26" s="7">
        <v>4.07</v>
      </c>
      <c r="K26" s="7">
        <v>214.988732</v>
      </c>
    </row>
    <row r="27" spans="1:11" ht="15.75">
      <c r="A27" s="47" t="s">
        <v>53</v>
      </c>
      <c r="B27" s="19">
        <v>116</v>
      </c>
      <c r="C27" s="17">
        <f t="shared" si="0"/>
        <v>1229.7385094825124</v>
      </c>
      <c r="D27" s="106">
        <f t="shared" si="3"/>
        <v>56.84018646519852</v>
      </c>
      <c r="E27" s="103">
        <f t="shared" si="2"/>
        <v>147.11198553480148</v>
      </c>
      <c r="F27" s="99">
        <v>4.07</v>
      </c>
      <c r="G27" s="50">
        <f t="shared" si="1"/>
        <v>208.02217199999998</v>
      </c>
      <c r="I27" s="7">
        <v>203.952172</v>
      </c>
      <c r="J27" s="7">
        <v>4.07</v>
      </c>
      <c r="K27" s="7">
        <v>208.02217200000004</v>
      </c>
    </row>
    <row r="28" spans="1:11" ht="15.75">
      <c r="A28" s="47" t="s">
        <v>55</v>
      </c>
      <c r="B28" s="19">
        <v>116</v>
      </c>
      <c r="C28" s="17">
        <f t="shared" si="0"/>
        <v>631.3750281857126</v>
      </c>
      <c r="D28" s="106">
        <f t="shared" si="3"/>
        <v>56.84018646519852</v>
      </c>
      <c r="E28" s="103">
        <f t="shared" si="2"/>
        <v>75.53055653480149</v>
      </c>
      <c r="F28" s="99">
        <v>4.07</v>
      </c>
      <c r="G28" s="50">
        <f t="shared" si="1"/>
        <v>136.440743</v>
      </c>
      <c r="I28" s="7">
        <v>132.370743</v>
      </c>
      <c r="J28" s="7">
        <v>4.07</v>
      </c>
      <c r="K28" s="7">
        <v>136.440743</v>
      </c>
    </row>
    <row r="29" spans="1:11" ht="15.75">
      <c r="A29" s="47" t="s">
        <v>57</v>
      </c>
      <c r="B29" s="19">
        <v>116</v>
      </c>
      <c r="C29" s="17">
        <f t="shared" si="0"/>
        <v>1091.1738607265124</v>
      </c>
      <c r="D29" s="106">
        <f t="shared" si="3"/>
        <v>56.84018646519852</v>
      </c>
      <c r="E29" s="103">
        <f t="shared" si="2"/>
        <v>130.5356805348015</v>
      </c>
      <c r="F29" s="99">
        <v>4.07</v>
      </c>
      <c r="G29" s="50">
        <f t="shared" si="1"/>
        <v>191.445867</v>
      </c>
      <c r="I29" s="7">
        <v>187.375867</v>
      </c>
      <c r="J29" s="7">
        <v>4.07</v>
      </c>
      <c r="K29" s="7">
        <v>191.445867</v>
      </c>
    </row>
    <row r="30" spans="1:11" ht="15.75">
      <c r="A30" s="47" t="s">
        <v>59</v>
      </c>
      <c r="B30" s="19">
        <v>116</v>
      </c>
      <c r="C30" s="17">
        <f t="shared" si="0"/>
        <v>1078.9739092577126</v>
      </c>
      <c r="D30" s="106">
        <f t="shared" si="3"/>
        <v>56.84018646519852</v>
      </c>
      <c r="E30" s="103">
        <f t="shared" si="2"/>
        <v>129.0762165348015</v>
      </c>
      <c r="F30" s="99">
        <v>4.07</v>
      </c>
      <c r="G30" s="50">
        <f t="shared" si="1"/>
        <v>189.986403</v>
      </c>
      <c r="I30" s="7">
        <v>185.916403</v>
      </c>
      <c r="J30" s="7">
        <v>4.07</v>
      </c>
      <c r="K30" s="7">
        <v>189.986403</v>
      </c>
    </row>
    <row r="31" spans="1:11" ht="15.75">
      <c r="A31" s="47" t="s">
        <v>61</v>
      </c>
      <c r="B31" s="19">
        <v>116</v>
      </c>
      <c r="C31" s="17">
        <f t="shared" si="0"/>
        <v>896.9743557497125</v>
      </c>
      <c r="D31" s="106">
        <f t="shared" si="3"/>
        <v>56.84018646519852</v>
      </c>
      <c r="E31" s="103">
        <f t="shared" si="2"/>
        <v>107.30385153480148</v>
      </c>
      <c r="F31" s="99">
        <v>4.07</v>
      </c>
      <c r="G31" s="50">
        <f t="shared" si="1"/>
        <v>168.214038</v>
      </c>
      <c r="I31" s="7">
        <v>164.144038</v>
      </c>
      <c r="J31" s="7">
        <v>4.07</v>
      </c>
      <c r="K31" s="7">
        <v>168.21403800000002</v>
      </c>
    </row>
    <row r="32" spans="1:11" ht="15.75">
      <c r="A32" s="47" t="s">
        <v>63</v>
      </c>
      <c r="B32" s="19">
        <v>116</v>
      </c>
      <c r="C32" s="17">
        <f t="shared" si="0"/>
        <v>752.3747240393126</v>
      </c>
      <c r="D32" s="106">
        <f t="shared" si="3"/>
        <v>56.84018646519852</v>
      </c>
      <c r="E32" s="103">
        <f t="shared" si="2"/>
        <v>90.00558953480149</v>
      </c>
      <c r="F32" s="99">
        <v>4.07</v>
      </c>
      <c r="G32" s="50">
        <f t="shared" si="1"/>
        <v>150.915776</v>
      </c>
      <c r="I32" s="7">
        <v>146.845776</v>
      </c>
      <c r="J32" s="7">
        <v>4.07</v>
      </c>
      <c r="K32" s="7">
        <v>150.915776</v>
      </c>
    </row>
    <row r="33" spans="1:11" ht="15.75">
      <c r="A33" s="47" t="s">
        <v>65</v>
      </c>
      <c r="B33" s="19">
        <v>116</v>
      </c>
      <c r="C33" s="17">
        <f t="shared" si="0"/>
        <v>1241.9734859993125</v>
      </c>
      <c r="D33" s="106">
        <f t="shared" si="3"/>
        <v>56.84018646519852</v>
      </c>
      <c r="E33" s="103">
        <f t="shared" si="2"/>
        <v>148.5756395348015</v>
      </c>
      <c r="F33" s="99">
        <v>4.07</v>
      </c>
      <c r="G33" s="50">
        <f t="shared" si="1"/>
        <v>209.485826</v>
      </c>
      <c r="I33" s="7">
        <v>205.415826</v>
      </c>
      <c r="J33" s="7">
        <v>4.07</v>
      </c>
      <c r="K33" s="7">
        <v>209.48582600000003</v>
      </c>
    </row>
    <row r="34" spans="1:11" ht="15.75">
      <c r="A34" s="47" t="s">
        <v>67</v>
      </c>
      <c r="B34" s="19">
        <v>116</v>
      </c>
      <c r="C34" s="17">
        <f t="shared" si="0"/>
        <v>1209.9735572465127</v>
      </c>
      <c r="D34" s="106">
        <f t="shared" si="3"/>
        <v>56.84018646519852</v>
      </c>
      <c r="E34" s="103">
        <f t="shared" si="2"/>
        <v>144.7475305348015</v>
      </c>
      <c r="F34" s="99">
        <v>4.07</v>
      </c>
      <c r="G34" s="50">
        <f t="shared" si="1"/>
        <v>205.65771700000002</v>
      </c>
      <c r="I34" s="7">
        <v>201.58771700000003</v>
      </c>
      <c r="J34" s="7">
        <v>4.07</v>
      </c>
      <c r="K34" s="7">
        <v>205.657717</v>
      </c>
    </row>
    <row r="35" spans="1:11" ht="15.75">
      <c r="A35" s="47" t="s">
        <v>69</v>
      </c>
      <c r="B35" s="19">
        <v>116</v>
      </c>
      <c r="C35" s="17">
        <f t="shared" si="0"/>
        <v>824.9745432233126</v>
      </c>
      <c r="D35" s="106">
        <f t="shared" si="3"/>
        <v>56.84018646519852</v>
      </c>
      <c r="E35" s="103">
        <f t="shared" si="2"/>
        <v>98.6906095348015</v>
      </c>
      <c r="F35" s="99">
        <v>4.07</v>
      </c>
      <c r="G35" s="50">
        <f t="shared" si="1"/>
        <v>159.600796</v>
      </c>
      <c r="I35" s="7">
        <v>155.530796</v>
      </c>
      <c r="J35" s="7">
        <v>4.07</v>
      </c>
      <c r="K35" s="7">
        <v>159.600796</v>
      </c>
    </row>
    <row r="36" spans="1:11" ht="15.75">
      <c r="A36" s="47" t="s">
        <v>71</v>
      </c>
      <c r="B36" s="19">
        <v>116</v>
      </c>
      <c r="C36" s="17">
        <f t="shared" si="0"/>
        <v>1783.9721188577128</v>
      </c>
      <c r="D36" s="106">
        <f t="shared" si="3"/>
        <v>56.84018646519852</v>
      </c>
      <c r="E36" s="103">
        <f t="shared" si="2"/>
        <v>213.4142165348015</v>
      </c>
      <c r="F36" s="99">
        <v>4.07</v>
      </c>
      <c r="G36" s="50">
        <f t="shared" si="1"/>
        <v>274.324403</v>
      </c>
      <c r="I36" s="7">
        <v>270.254403</v>
      </c>
      <c r="J36" s="7">
        <v>4.07</v>
      </c>
      <c r="K36" s="7">
        <v>274.32440299999996</v>
      </c>
    </row>
    <row r="37" spans="1:11" ht="15.75">
      <c r="A37" s="47" t="s">
        <v>73</v>
      </c>
      <c r="B37" s="19">
        <v>116</v>
      </c>
      <c r="C37" s="17">
        <f t="shared" si="0"/>
        <v>1186.4056371257125</v>
      </c>
      <c r="D37" s="106">
        <f t="shared" si="3"/>
        <v>56.84018646519852</v>
      </c>
      <c r="E37" s="103">
        <f t="shared" si="2"/>
        <v>141.92813153480148</v>
      </c>
      <c r="F37" s="99">
        <v>4.07</v>
      </c>
      <c r="G37" s="50">
        <f t="shared" si="1"/>
        <v>202.838318</v>
      </c>
      <c r="I37" s="7">
        <v>198.768318</v>
      </c>
      <c r="J37" s="7">
        <v>4.07</v>
      </c>
      <c r="K37" s="7">
        <v>202.83831800000002</v>
      </c>
    </row>
    <row r="38" spans="1:11" ht="15.75">
      <c r="A38" s="47" t="s">
        <v>75</v>
      </c>
      <c r="B38" s="19">
        <v>116</v>
      </c>
      <c r="C38" s="17">
        <f t="shared" si="0"/>
        <v>934.9742591273124</v>
      </c>
      <c r="D38" s="106">
        <f t="shared" si="3"/>
        <v>56.84018646519852</v>
      </c>
      <c r="E38" s="103">
        <f t="shared" si="2"/>
        <v>111.84972953480147</v>
      </c>
      <c r="F38" s="99">
        <v>4.07</v>
      </c>
      <c r="G38" s="50">
        <f t="shared" si="1"/>
        <v>172.75991599999998</v>
      </c>
      <c r="I38" s="7">
        <v>168.68991599999998</v>
      </c>
      <c r="J38" s="7">
        <v>4.07</v>
      </c>
      <c r="K38" s="7">
        <v>172.75991599999998</v>
      </c>
    </row>
    <row r="39" spans="1:11" ht="15.75">
      <c r="A39" s="47" t="s">
        <v>77</v>
      </c>
      <c r="B39" s="19">
        <v>116</v>
      </c>
      <c r="C39" s="17">
        <f t="shared" si="0"/>
        <v>380.97566030091247</v>
      </c>
      <c r="D39" s="106">
        <f t="shared" si="3"/>
        <v>56.84018646519852</v>
      </c>
      <c r="E39" s="103">
        <f t="shared" si="2"/>
        <v>45.57561253480147</v>
      </c>
      <c r="F39" s="99">
        <v>4.07</v>
      </c>
      <c r="G39" s="50">
        <f t="shared" si="1"/>
        <v>106.48579899999999</v>
      </c>
      <c r="I39" s="7">
        <v>102.41579899999999</v>
      </c>
      <c r="J39" s="7">
        <v>4.07</v>
      </c>
      <c r="K39" s="7">
        <v>106.48579900000001</v>
      </c>
    </row>
    <row r="40" spans="1:11" ht="15.75">
      <c r="A40" s="47" t="s">
        <v>79</v>
      </c>
      <c r="B40" s="19">
        <v>116</v>
      </c>
      <c r="C40" s="17">
        <f t="shared" si="0"/>
        <v>996.9740944409126</v>
      </c>
      <c r="D40" s="106">
        <f t="shared" si="3"/>
        <v>56.84018646519852</v>
      </c>
      <c r="E40" s="103">
        <f t="shared" si="2"/>
        <v>119.26668753480149</v>
      </c>
      <c r="F40" s="99">
        <v>4.07</v>
      </c>
      <c r="G40" s="50">
        <f t="shared" si="1"/>
        <v>180.176874</v>
      </c>
      <c r="I40" s="7">
        <v>176.106874</v>
      </c>
      <c r="J40" s="7">
        <v>4.07</v>
      </c>
      <c r="K40" s="7">
        <v>180.176874</v>
      </c>
    </row>
    <row r="41" spans="1:11" ht="15.75">
      <c r="A41" s="47" t="s">
        <v>81</v>
      </c>
      <c r="B41" s="19">
        <v>116</v>
      </c>
      <c r="C41" s="17">
        <f t="shared" si="0"/>
        <v>1555.3727002937123</v>
      </c>
      <c r="D41" s="106">
        <f t="shared" si="3"/>
        <v>56.84018646519852</v>
      </c>
      <c r="E41" s="103">
        <f t="shared" si="2"/>
        <v>186.06717153480147</v>
      </c>
      <c r="F41" s="99">
        <v>4.07</v>
      </c>
      <c r="G41" s="50">
        <f t="shared" si="1"/>
        <v>246.97735799999998</v>
      </c>
      <c r="I41" s="7">
        <v>242.907358</v>
      </c>
      <c r="J41" s="7">
        <v>4.07</v>
      </c>
      <c r="K41" s="7">
        <v>246.97735799999998</v>
      </c>
    </row>
    <row r="42" spans="1:11" ht="15.75">
      <c r="A42" s="47" t="s">
        <v>83</v>
      </c>
      <c r="B42" s="19">
        <v>116</v>
      </c>
      <c r="C42" s="17">
        <f t="shared" si="0"/>
        <v>1125.9737787521124</v>
      </c>
      <c r="D42" s="106">
        <f t="shared" si="3"/>
        <v>56.84018646519852</v>
      </c>
      <c r="E42" s="103">
        <f t="shared" si="2"/>
        <v>134.69874853480147</v>
      </c>
      <c r="F42" s="99">
        <v>4.07</v>
      </c>
      <c r="G42" s="50">
        <f t="shared" si="1"/>
        <v>195.60893499999997</v>
      </c>
      <c r="I42" s="7">
        <v>191.53893499999998</v>
      </c>
      <c r="J42" s="7">
        <v>4.07</v>
      </c>
      <c r="K42" s="7">
        <v>195.60893500000003</v>
      </c>
    </row>
    <row r="43" spans="1:11" ht="16.5" thickBot="1">
      <c r="A43" s="51" t="s">
        <v>85</v>
      </c>
      <c r="B43" s="46">
        <v>116</v>
      </c>
      <c r="C43" s="52">
        <f t="shared" si="0"/>
        <v>1000.9741053881127</v>
      </c>
      <c r="D43" s="107">
        <f t="shared" si="3"/>
        <v>56.84018646519852</v>
      </c>
      <c r="E43" s="104">
        <f t="shared" si="2"/>
        <v>119.7452035348015</v>
      </c>
      <c r="F43" s="100">
        <v>4.07</v>
      </c>
      <c r="G43" s="53">
        <f t="shared" si="1"/>
        <v>180.65539</v>
      </c>
      <c r="I43" s="7">
        <v>176.58539000000002</v>
      </c>
      <c r="J43" s="7">
        <v>4.07</v>
      </c>
      <c r="K43" s="7">
        <v>180.65539</v>
      </c>
    </row>
    <row r="44" spans="1:11" ht="16.5" thickBot="1">
      <c r="A44" s="156" t="s">
        <v>662</v>
      </c>
      <c r="B44" s="156"/>
      <c r="C44" s="54">
        <f>SUM(C4:C43)</f>
        <v>40927.58664180162</v>
      </c>
      <c r="D44" s="115">
        <f>SUM(D4:D43)</f>
        <v>2254.0073943095963</v>
      </c>
      <c r="E44" s="115">
        <f>SUM(E4:E43)</f>
        <v>4896.112862690405</v>
      </c>
      <c r="F44" s="115">
        <f>SUM(F4:F43)</f>
        <v>162.79999999999984</v>
      </c>
      <c r="G44" s="32">
        <f>SUM(G4:G43)</f>
        <v>7312.920257</v>
      </c>
      <c r="I44" s="20">
        <f>SUM(I4:I43)</f>
        <v>7150.120257000003</v>
      </c>
      <c r="J44" s="20">
        <f>SUM(J4:J43)</f>
        <v>162.79999999999984</v>
      </c>
      <c r="K44" s="20">
        <f>SUM(K4:K43)</f>
        <v>7312.920257</v>
      </c>
    </row>
    <row r="45" spans="1:11" ht="4.5" customHeight="1" thickBot="1">
      <c r="A45" s="86"/>
      <c r="B45" s="86"/>
      <c r="C45" s="89"/>
      <c r="D45" s="116"/>
      <c r="E45" s="116"/>
      <c r="F45" s="116"/>
      <c r="G45" s="24"/>
      <c r="I45" s="25"/>
      <c r="J45" s="25"/>
      <c r="K45" s="25"/>
    </row>
    <row r="46" spans="4:7" ht="15.75" customHeight="1">
      <c r="D46" s="145" t="s">
        <v>643</v>
      </c>
      <c r="E46" s="147" t="s">
        <v>664</v>
      </c>
      <c r="F46" s="126" t="s">
        <v>644</v>
      </c>
      <c r="G46" s="60"/>
    </row>
    <row r="47" spans="4:7" ht="15.75" customHeight="1" thickBot="1">
      <c r="D47" s="146"/>
      <c r="E47" s="148"/>
      <c r="F47" s="127"/>
      <c r="G47" s="60"/>
    </row>
    <row r="48" spans="1:7" ht="15.75">
      <c r="A48" s="130" t="s">
        <v>665</v>
      </c>
      <c r="B48" s="131"/>
      <c r="C48" s="131"/>
      <c r="D48" s="69">
        <f>SUM(G4:G5)</f>
        <v>299.11069899999995</v>
      </c>
      <c r="E48" s="70">
        <v>2</v>
      </c>
      <c r="F48" s="69">
        <f>D48/E48</f>
        <v>149.55534949999998</v>
      </c>
      <c r="G48" s="35"/>
    </row>
    <row r="49" spans="1:7" ht="15.75">
      <c r="A49" s="132" t="s">
        <v>666</v>
      </c>
      <c r="B49" s="133"/>
      <c r="C49" s="133"/>
      <c r="D49" s="61">
        <f>G97-D103-D101</f>
        <v>13618.01664</v>
      </c>
      <c r="E49" s="62">
        <v>74</v>
      </c>
      <c r="F49" s="61">
        <f>D49/E49</f>
        <v>184.0272518918919</v>
      </c>
      <c r="G49" s="35"/>
    </row>
    <row r="50" spans="1:7" ht="16.5" thickBot="1">
      <c r="A50" s="142" t="s">
        <v>667</v>
      </c>
      <c r="B50" s="143"/>
      <c r="C50" s="143"/>
      <c r="D50" s="71">
        <f>SUM(G92:G95)</f>
        <v>1747.106757</v>
      </c>
      <c r="E50" s="72">
        <v>4</v>
      </c>
      <c r="F50" s="71">
        <f>D50/E50</f>
        <v>436.77668925</v>
      </c>
      <c r="G50" s="35"/>
    </row>
    <row r="51" spans="2:6" ht="16.5" thickBot="1">
      <c r="B51" s="144"/>
      <c r="C51" s="144"/>
      <c r="D51" s="73">
        <f>SUM(D48:D50)</f>
        <v>15664.234096</v>
      </c>
      <c r="E51" s="73">
        <f>SUM(E48:E50)</f>
        <v>80</v>
      </c>
      <c r="F51" s="71">
        <f>D51/E51</f>
        <v>195.8029262</v>
      </c>
    </row>
    <row r="52" spans="1:11" ht="16.5" thickBot="1">
      <c r="A52" s="21"/>
      <c r="B52" s="22"/>
      <c r="C52" s="89"/>
      <c r="D52" s="116"/>
      <c r="E52" s="116"/>
      <c r="F52" s="116"/>
      <c r="G52" s="24"/>
      <c r="I52" s="25"/>
      <c r="J52" s="25"/>
      <c r="K52" s="25"/>
    </row>
    <row r="53" spans="1:10" ht="32.25" customHeight="1" thickBot="1">
      <c r="A53" s="172" t="s">
        <v>657</v>
      </c>
      <c r="B53" s="173"/>
      <c r="C53" s="173"/>
      <c r="D53" s="173"/>
      <c r="E53" s="173"/>
      <c r="F53" s="173"/>
      <c r="G53" s="174"/>
      <c r="J53" s="4"/>
    </row>
    <row r="54" spans="1:11" s="11" customFormat="1" ht="20.25" customHeight="1" thickBot="1">
      <c r="A54" s="137" t="s">
        <v>671</v>
      </c>
      <c r="B54" s="8" t="s">
        <v>636</v>
      </c>
      <c r="C54" s="138" t="s">
        <v>637</v>
      </c>
      <c r="D54" s="9" t="s">
        <v>638</v>
      </c>
      <c r="E54" s="10" t="s">
        <v>639</v>
      </c>
      <c r="F54" s="140" t="s">
        <v>672</v>
      </c>
      <c r="G54" s="140" t="s">
        <v>670</v>
      </c>
      <c r="I54" s="157" t="s">
        <v>3</v>
      </c>
      <c r="J54" s="157" t="s">
        <v>4</v>
      </c>
      <c r="K54" s="157" t="s">
        <v>5</v>
      </c>
    </row>
    <row r="55" spans="1:11" s="11" customFormat="1" ht="25.5" customHeight="1" thickBot="1">
      <c r="A55" s="137"/>
      <c r="B55" s="12" t="s">
        <v>640</v>
      </c>
      <c r="C55" s="139"/>
      <c r="D55" s="13" t="s">
        <v>641</v>
      </c>
      <c r="E55" s="14" t="s">
        <v>642</v>
      </c>
      <c r="F55" s="141"/>
      <c r="G55" s="155"/>
      <c r="I55" s="158"/>
      <c r="J55" s="158"/>
      <c r="K55" s="158"/>
    </row>
    <row r="56" spans="1:11" ht="15.75">
      <c r="A56" s="47" t="s">
        <v>87</v>
      </c>
      <c r="B56" s="19">
        <v>116</v>
      </c>
      <c r="C56" s="17">
        <f aca="true" t="shared" si="4" ref="C56:C95">E56*8.3592</f>
        <v>649.5599829521126</v>
      </c>
      <c r="D56" s="105">
        <f>B56*101610/62210*30/100</f>
        <v>56.84018646519852</v>
      </c>
      <c r="E56" s="102">
        <f>I56-D56</f>
        <v>77.7059985348015</v>
      </c>
      <c r="F56" s="99">
        <v>4.07</v>
      </c>
      <c r="G56" s="50">
        <f aca="true" t="shared" si="5" ref="G56:G95">D56+E56+F56</f>
        <v>138.616185</v>
      </c>
      <c r="I56" s="7">
        <v>134.546185</v>
      </c>
      <c r="J56" s="7">
        <v>4.07</v>
      </c>
      <c r="K56" s="7">
        <v>138.616185</v>
      </c>
    </row>
    <row r="57" spans="1:11" ht="15.75">
      <c r="A57" s="47" t="s">
        <v>89</v>
      </c>
      <c r="B57" s="19">
        <v>116</v>
      </c>
      <c r="C57" s="17">
        <f t="shared" si="4"/>
        <v>1595.7375968945125</v>
      </c>
      <c r="D57" s="106">
        <f>B57*101610/62210*30/100</f>
        <v>56.84018646519852</v>
      </c>
      <c r="E57" s="103">
        <f t="shared" si="2"/>
        <v>190.89597053480148</v>
      </c>
      <c r="F57" s="99">
        <v>4.07</v>
      </c>
      <c r="G57" s="50">
        <f t="shared" si="5"/>
        <v>251.80615699999998</v>
      </c>
      <c r="I57" s="7">
        <v>247.736157</v>
      </c>
      <c r="J57" s="7">
        <v>4.07</v>
      </c>
      <c r="K57" s="7">
        <v>251.80615699999998</v>
      </c>
    </row>
    <row r="58" spans="1:11" ht="15.75">
      <c r="A58" s="47" t="s">
        <v>91</v>
      </c>
      <c r="B58" s="19">
        <v>116</v>
      </c>
      <c r="C58" s="17">
        <f t="shared" si="4"/>
        <v>1275.9734118665128</v>
      </c>
      <c r="D58" s="106">
        <f aca="true" t="shared" si="6" ref="D58:D95">B58*101610/62210*30/100</f>
        <v>56.84018646519852</v>
      </c>
      <c r="E58" s="103">
        <f t="shared" si="2"/>
        <v>152.64300553480152</v>
      </c>
      <c r="F58" s="99">
        <v>4.07</v>
      </c>
      <c r="G58" s="50">
        <f t="shared" si="5"/>
        <v>213.55319200000002</v>
      </c>
      <c r="I58" s="7">
        <v>209.48319200000003</v>
      </c>
      <c r="J58" s="7">
        <v>4.07</v>
      </c>
      <c r="K58" s="7">
        <v>213.553192</v>
      </c>
    </row>
    <row r="59" spans="1:11" ht="15.75">
      <c r="A59" s="47" t="s">
        <v>93</v>
      </c>
      <c r="B59" s="19">
        <v>116</v>
      </c>
      <c r="C59" s="17">
        <f t="shared" si="4"/>
        <v>1282.1703793985125</v>
      </c>
      <c r="D59" s="106">
        <f t="shared" si="6"/>
        <v>56.84018646519852</v>
      </c>
      <c r="E59" s="103">
        <f t="shared" si="2"/>
        <v>153.38434053480148</v>
      </c>
      <c r="F59" s="99">
        <v>4.07</v>
      </c>
      <c r="G59" s="50">
        <f t="shared" si="5"/>
        <v>214.294527</v>
      </c>
      <c r="I59" s="7">
        <v>210.224527</v>
      </c>
      <c r="J59" s="7">
        <v>4.07</v>
      </c>
      <c r="K59" s="7">
        <v>214.294527</v>
      </c>
    </row>
    <row r="60" spans="1:11" ht="15.75">
      <c r="A60" s="47" t="s">
        <v>95</v>
      </c>
      <c r="B60" s="19">
        <v>116</v>
      </c>
      <c r="C60" s="17">
        <f t="shared" si="4"/>
        <v>1106.8948326233126</v>
      </c>
      <c r="D60" s="106">
        <f t="shared" si="6"/>
        <v>56.84018646519852</v>
      </c>
      <c r="E60" s="103">
        <f t="shared" si="2"/>
        <v>132.4163595348015</v>
      </c>
      <c r="F60" s="99">
        <v>4.07</v>
      </c>
      <c r="G60" s="50">
        <f t="shared" si="5"/>
        <v>193.326546</v>
      </c>
      <c r="I60" s="7">
        <v>189.25654600000001</v>
      </c>
      <c r="J60" s="7">
        <v>4.07</v>
      </c>
      <c r="K60" s="7">
        <v>193.326546</v>
      </c>
    </row>
    <row r="61" spans="1:11" ht="15.75">
      <c r="A61" s="47" t="s">
        <v>97</v>
      </c>
      <c r="B61" s="19">
        <v>116</v>
      </c>
      <c r="C61" s="17">
        <f t="shared" si="4"/>
        <v>992.1141140753126</v>
      </c>
      <c r="D61" s="106">
        <f t="shared" si="6"/>
        <v>56.84018646519852</v>
      </c>
      <c r="E61" s="103">
        <f t="shared" si="2"/>
        <v>118.6852945348015</v>
      </c>
      <c r="F61" s="99">
        <v>4.07</v>
      </c>
      <c r="G61" s="50">
        <f t="shared" si="5"/>
        <v>179.595481</v>
      </c>
      <c r="I61" s="7">
        <v>175.525481</v>
      </c>
      <c r="J61" s="7">
        <v>4.07</v>
      </c>
      <c r="K61" s="7">
        <v>179.595481</v>
      </c>
    </row>
    <row r="62" spans="1:11" ht="15.75">
      <c r="A62" s="47" t="s">
        <v>99</v>
      </c>
      <c r="B62" s="19">
        <v>116</v>
      </c>
      <c r="C62" s="17">
        <f t="shared" si="4"/>
        <v>1427.9730253769128</v>
      </c>
      <c r="D62" s="106">
        <f t="shared" si="6"/>
        <v>56.84018646519852</v>
      </c>
      <c r="E62" s="103">
        <f t="shared" si="2"/>
        <v>170.82651753480152</v>
      </c>
      <c r="F62" s="99">
        <v>4.07</v>
      </c>
      <c r="G62" s="50">
        <f t="shared" si="5"/>
        <v>231.73670400000003</v>
      </c>
      <c r="I62" s="7">
        <v>227.66670400000004</v>
      </c>
      <c r="J62" s="7">
        <v>4.07</v>
      </c>
      <c r="K62" s="7">
        <v>231.736704</v>
      </c>
    </row>
    <row r="63" spans="1:11" ht="15.75">
      <c r="A63" s="47" t="s">
        <v>101</v>
      </c>
      <c r="B63" s="19">
        <v>116</v>
      </c>
      <c r="C63" s="17">
        <f t="shared" si="4"/>
        <v>929.9742705209127</v>
      </c>
      <c r="D63" s="106">
        <f t="shared" si="6"/>
        <v>56.84018646519852</v>
      </c>
      <c r="E63" s="103">
        <f t="shared" si="2"/>
        <v>111.2515875348015</v>
      </c>
      <c r="F63" s="99">
        <v>4.07</v>
      </c>
      <c r="G63" s="50">
        <f t="shared" si="5"/>
        <v>172.161774</v>
      </c>
      <c r="I63" s="7">
        <v>168.09177400000002</v>
      </c>
      <c r="J63" s="7">
        <v>4.07</v>
      </c>
      <c r="K63" s="7">
        <v>172.16177399999998</v>
      </c>
    </row>
    <row r="64" spans="1:11" ht="15.75">
      <c r="A64" s="47" t="s">
        <v>103</v>
      </c>
      <c r="B64" s="19">
        <v>116</v>
      </c>
      <c r="C64" s="17">
        <f t="shared" si="4"/>
        <v>170.9761973465125</v>
      </c>
      <c r="D64" s="106">
        <f t="shared" si="6"/>
        <v>56.84018646519852</v>
      </c>
      <c r="E64" s="103">
        <f t="shared" si="2"/>
        <v>20.453655534801477</v>
      </c>
      <c r="F64" s="99">
        <v>4.07</v>
      </c>
      <c r="G64" s="50">
        <f t="shared" si="5"/>
        <v>81.363842</v>
      </c>
      <c r="I64" s="7">
        <v>77.293842</v>
      </c>
      <c r="J64" s="7">
        <v>4.07</v>
      </c>
      <c r="K64" s="7">
        <v>81.36384199999999</v>
      </c>
    </row>
    <row r="65" spans="1:11" ht="15.75">
      <c r="A65" s="47" t="s">
        <v>105</v>
      </c>
      <c r="B65" s="19">
        <v>116</v>
      </c>
      <c r="C65" s="17">
        <f t="shared" si="4"/>
        <v>796.7596100753126</v>
      </c>
      <c r="D65" s="106">
        <f t="shared" si="6"/>
        <v>56.84018646519852</v>
      </c>
      <c r="E65" s="103">
        <f t="shared" si="2"/>
        <v>95.3152945348015</v>
      </c>
      <c r="F65" s="99">
        <v>4.07</v>
      </c>
      <c r="G65" s="50">
        <f t="shared" si="5"/>
        <v>156.225481</v>
      </c>
      <c r="I65" s="7">
        <v>152.155481</v>
      </c>
      <c r="J65" s="7">
        <v>4.07</v>
      </c>
      <c r="K65" s="7">
        <v>156.225481</v>
      </c>
    </row>
    <row r="66" spans="1:11" ht="15.75">
      <c r="A66" s="47" t="s">
        <v>107</v>
      </c>
      <c r="B66" s="19">
        <v>116</v>
      </c>
      <c r="C66" s="17">
        <f t="shared" si="4"/>
        <v>1055.9739633401125</v>
      </c>
      <c r="D66" s="106">
        <f t="shared" si="6"/>
        <v>56.84018646519852</v>
      </c>
      <c r="E66" s="103">
        <f t="shared" si="2"/>
        <v>126.32476353480149</v>
      </c>
      <c r="F66" s="99">
        <v>4.07</v>
      </c>
      <c r="G66" s="50">
        <f t="shared" si="5"/>
        <v>187.23495</v>
      </c>
      <c r="I66" s="7">
        <v>183.16495</v>
      </c>
      <c r="J66" s="7">
        <v>4.07</v>
      </c>
      <c r="K66" s="7">
        <v>187.23495</v>
      </c>
    </row>
    <row r="67" spans="1:11" ht="15.75">
      <c r="A67" s="47" t="s">
        <v>109</v>
      </c>
      <c r="B67" s="19">
        <v>116</v>
      </c>
      <c r="C67" s="17">
        <f t="shared" si="4"/>
        <v>938.9742449969126</v>
      </c>
      <c r="D67" s="106">
        <f t="shared" si="6"/>
        <v>56.84018646519852</v>
      </c>
      <c r="E67" s="103">
        <f t="shared" si="2"/>
        <v>112.32824253480149</v>
      </c>
      <c r="F67" s="99">
        <v>4.07</v>
      </c>
      <c r="G67" s="50">
        <f t="shared" si="5"/>
        <v>173.238429</v>
      </c>
      <c r="I67" s="7">
        <v>169.168429</v>
      </c>
      <c r="J67" s="7">
        <v>4.07</v>
      </c>
      <c r="K67" s="7">
        <v>173.238429</v>
      </c>
    </row>
    <row r="68" spans="1:11" ht="15.75">
      <c r="A68" s="47" t="s">
        <v>111</v>
      </c>
      <c r="B68" s="19">
        <v>116</v>
      </c>
      <c r="C68" s="17">
        <f t="shared" si="4"/>
        <v>1434.9390058721124</v>
      </c>
      <c r="D68" s="106">
        <f t="shared" si="6"/>
        <v>56.84018646519852</v>
      </c>
      <c r="E68" s="103">
        <f t="shared" si="2"/>
        <v>171.65984853480148</v>
      </c>
      <c r="F68" s="99">
        <v>4.07</v>
      </c>
      <c r="G68" s="50">
        <f t="shared" si="5"/>
        <v>232.570035</v>
      </c>
      <c r="I68" s="7">
        <v>228.500035</v>
      </c>
      <c r="J68" s="7">
        <v>4.07</v>
      </c>
      <c r="K68" s="7">
        <v>232.570035</v>
      </c>
    </row>
    <row r="69" spans="1:11" ht="15.75">
      <c r="A69" s="47" t="s">
        <v>113</v>
      </c>
      <c r="B69" s="19">
        <v>116</v>
      </c>
      <c r="C69" s="17">
        <f t="shared" si="4"/>
        <v>931.0882676681124</v>
      </c>
      <c r="D69" s="106">
        <f t="shared" si="6"/>
        <v>56.84018646519852</v>
      </c>
      <c r="E69" s="103">
        <f t="shared" si="2"/>
        <v>111.38485353480147</v>
      </c>
      <c r="F69" s="99">
        <v>4.07</v>
      </c>
      <c r="G69" s="50">
        <f t="shared" si="5"/>
        <v>172.29503999999997</v>
      </c>
      <c r="I69" s="7">
        <v>168.22503999999998</v>
      </c>
      <c r="J69" s="7">
        <v>4.07</v>
      </c>
      <c r="K69" s="7">
        <v>172.29504</v>
      </c>
    </row>
    <row r="70" spans="1:11" ht="15.75">
      <c r="A70" s="47" t="s">
        <v>115</v>
      </c>
      <c r="B70" s="19">
        <v>116</v>
      </c>
      <c r="C70" s="17">
        <f t="shared" si="4"/>
        <v>1386.9731305073126</v>
      </c>
      <c r="D70" s="106">
        <f t="shared" si="6"/>
        <v>56.84018646519852</v>
      </c>
      <c r="E70" s="103">
        <f t="shared" si="2"/>
        <v>165.9217545348015</v>
      </c>
      <c r="F70" s="99">
        <v>4.07</v>
      </c>
      <c r="G70" s="50">
        <f t="shared" si="5"/>
        <v>226.831941</v>
      </c>
      <c r="I70" s="7">
        <v>222.761941</v>
      </c>
      <c r="J70" s="7">
        <v>4.07</v>
      </c>
      <c r="K70" s="7">
        <v>226.831941</v>
      </c>
    </row>
    <row r="71" spans="1:11" ht="15.75">
      <c r="A71" s="47" t="s">
        <v>117</v>
      </c>
      <c r="B71" s="19">
        <v>116</v>
      </c>
      <c r="C71" s="17">
        <f t="shared" si="4"/>
        <v>726.9747849281124</v>
      </c>
      <c r="D71" s="106">
        <f t="shared" si="6"/>
        <v>56.84018646519852</v>
      </c>
      <c r="E71" s="103">
        <f t="shared" si="2"/>
        <v>86.96702853480147</v>
      </c>
      <c r="F71" s="99">
        <v>4.07</v>
      </c>
      <c r="G71" s="50">
        <f t="shared" si="5"/>
        <v>147.87721499999998</v>
      </c>
      <c r="I71" s="7">
        <v>143.80721499999999</v>
      </c>
      <c r="J71" s="7">
        <v>4.07</v>
      </c>
      <c r="K71" s="7">
        <v>147.877215</v>
      </c>
    </row>
    <row r="72" spans="1:11" ht="15.75">
      <c r="A72" s="47" t="s">
        <v>119</v>
      </c>
      <c r="B72" s="19">
        <v>116</v>
      </c>
      <c r="C72" s="17">
        <f t="shared" si="4"/>
        <v>804.1955949497126</v>
      </c>
      <c r="D72" s="106">
        <f t="shared" si="6"/>
        <v>56.84018646519852</v>
      </c>
      <c r="E72" s="103">
        <f t="shared" si="2"/>
        <v>96.20485153480149</v>
      </c>
      <c r="F72" s="99">
        <v>4.07</v>
      </c>
      <c r="G72" s="50">
        <f t="shared" si="5"/>
        <v>157.115038</v>
      </c>
      <c r="I72" s="7">
        <v>153.045038</v>
      </c>
      <c r="J72" s="7">
        <v>4.07</v>
      </c>
      <c r="K72" s="7">
        <v>157.115038</v>
      </c>
    </row>
    <row r="73" spans="1:11" ht="15.75">
      <c r="A73" s="47" t="s">
        <v>121</v>
      </c>
      <c r="B73" s="19">
        <v>116</v>
      </c>
      <c r="C73" s="17">
        <f t="shared" si="4"/>
        <v>1183.5376374017126</v>
      </c>
      <c r="D73" s="106">
        <f t="shared" si="6"/>
        <v>56.84018646519852</v>
      </c>
      <c r="E73" s="103">
        <f t="shared" si="2"/>
        <v>141.5850365348015</v>
      </c>
      <c r="F73" s="99">
        <v>4.07</v>
      </c>
      <c r="G73" s="50">
        <f t="shared" si="5"/>
        <v>202.495223</v>
      </c>
      <c r="I73" s="7">
        <v>198.42522300000002</v>
      </c>
      <c r="J73" s="7">
        <v>4.07</v>
      </c>
      <c r="K73" s="7">
        <v>202.495223</v>
      </c>
    </row>
    <row r="74" spans="1:11" ht="15.75">
      <c r="A74" s="47" t="s">
        <v>123</v>
      </c>
      <c r="B74" s="19">
        <v>116</v>
      </c>
      <c r="C74" s="17">
        <f t="shared" si="4"/>
        <v>1017.9740432441125</v>
      </c>
      <c r="D74" s="106">
        <f t="shared" si="6"/>
        <v>56.84018646519852</v>
      </c>
      <c r="E74" s="103">
        <f t="shared" si="2"/>
        <v>121.77888353480148</v>
      </c>
      <c r="F74" s="99">
        <v>4.07</v>
      </c>
      <c r="G74" s="50">
        <f t="shared" si="5"/>
        <v>182.68907</v>
      </c>
      <c r="I74" s="7">
        <v>178.61907</v>
      </c>
      <c r="J74" s="7">
        <v>4.07</v>
      </c>
      <c r="K74" s="7">
        <v>182.68907000000004</v>
      </c>
    </row>
    <row r="75" spans="1:11" ht="15.75">
      <c r="A75" s="47" t="s">
        <v>125</v>
      </c>
      <c r="B75" s="19">
        <v>116</v>
      </c>
      <c r="C75" s="17">
        <f t="shared" si="4"/>
        <v>1731.9722607569124</v>
      </c>
      <c r="D75" s="106">
        <f t="shared" si="6"/>
        <v>56.84018646519852</v>
      </c>
      <c r="E75" s="103">
        <f t="shared" si="2"/>
        <v>207.19354253480148</v>
      </c>
      <c r="F75" s="99">
        <v>4.07</v>
      </c>
      <c r="G75" s="50">
        <f t="shared" si="5"/>
        <v>268.103729</v>
      </c>
      <c r="I75" s="7">
        <v>264.033729</v>
      </c>
      <c r="J75" s="7">
        <v>4.07</v>
      </c>
      <c r="K75" s="7">
        <v>268.103729</v>
      </c>
    </row>
    <row r="76" spans="1:11" ht="15.75">
      <c r="A76" s="47" t="s">
        <v>127</v>
      </c>
      <c r="B76" s="19">
        <v>116</v>
      </c>
      <c r="C76" s="17">
        <f t="shared" si="4"/>
        <v>688.3798736945125</v>
      </c>
      <c r="D76" s="106">
        <f t="shared" si="6"/>
        <v>56.84018646519852</v>
      </c>
      <c r="E76" s="103">
        <f t="shared" si="2"/>
        <v>82.34997053480149</v>
      </c>
      <c r="F76" s="99">
        <v>4.07</v>
      </c>
      <c r="G76" s="50">
        <f t="shared" si="5"/>
        <v>143.260157</v>
      </c>
      <c r="I76" s="7">
        <v>139.190157</v>
      </c>
      <c r="J76" s="7">
        <v>4.07</v>
      </c>
      <c r="K76" s="7">
        <v>143.260157</v>
      </c>
    </row>
    <row r="77" spans="1:11" ht="15.75">
      <c r="A77" s="47" t="s">
        <v>129</v>
      </c>
      <c r="B77" s="19">
        <v>116</v>
      </c>
      <c r="C77" s="17">
        <f t="shared" si="4"/>
        <v>1113.5968128641127</v>
      </c>
      <c r="D77" s="106">
        <f t="shared" si="6"/>
        <v>56.84018646519852</v>
      </c>
      <c r="E77" s="103">
        <f aca="true" t="shared" si="7" ref="E77:E95">I77-D77</f>
        <v>133.2181085348015</v>
      </c>
      <c r="F77" s="99">
        <v>4.07</v>
      </c>
      <c r="G77" s="50">
        <f t="shared" si="5"/>
        <v>194.128295</v>
      </c>
      <c r="I77" s="7">
        <v>190.05829500000002</v>
      </c>
      <c r="J77" s="7">
        <v>4.07</v>
      </c>
      <c r="K77" s="7">
        <v>194.128295</v>
      </c>
    </row>
    <row r="78" spans="1:11" ht="15.75">
      <c r="A78" s="47" t="s">
        <v>131</v>
      </c>
      <c r="B78" s="19">
        <v>116</v>
      </c>
      <c r="C78" s="17">
        <f t="shared" si="4"/>
        <v>672.9749129945126</v>
      </c>
      <c r="D78" s="106">
        <f t="shared" si="6"/>
        <v>56.84018646519852</v>
      </c>
      <c r="E78" s="103">
        <f t="shared" si="7"/>
        <v>80.5070955348015</v>
      </c>
      <c r="F78" s="99">
        <v>4.07</v>
      </c>
      <c r="G78" s="50">
        <f t="shared" si="5"/>
        <v>141.417282</v>
      </c>
      <c r="I78" s="7">
        <v>137.347282</v>
      </c>
      <c r="J78" s="7">
        <v>4.07</v>
      </c>
      <c r="K78" s="7">
        <v>141.417282</v>
      </c>
    </row>
    <row r="79" spans="1:11" ht="15.75">
      <c r="A79" s="47" t="s">
        <v>133</v>
      </c>
      <c r="B79" s="19">
        <v>116</v>
      </c>
      <c r="C79" s="17">
        <f t="shared" si="4"/>
        <v>250.97598997131246</v>
      </c>
      <c r="D79" s="106">
        <f t="shared" si="6"/>
        <v>56.84018646519852</v>
      </c>
      <c r="E79" s="103">
        <f t="shared" si="7"/>
        <v>30.023924534801473</v>
      </c>
      <c r="F79" s="99">
        <v>4.07</v>
      </c>
      <c r="G79" s="50">
        <f t="shared" si="5"/>
        <v>90.934111</v>
      </c>
      <c r="I79" s="7">
        <v>86.864111</v>
      </c>
      <c r="J79" s="7">
        <v>4.07</v>
      </c>
      <c r="K79" s="7">
        <v>90.934111</v>
      </c>
    </row>
    <row r="80" spans="1:11" ht="15.75">
      <c r="A80" s="47" t="s">
        <v>135</v>
      </c>
      <c r="B80" s="19">
        <v>116</v>
      </c>
      <c r="C80" s="17">
        <f t="shared" si="4"/>
        <v>1366.9731677225125</v>
      </c>
      <c r="D80" s="106">
        <f t="shared" si="6"/>
        <v>56.84018646519852</v>
      </c>
      <c r="E80" s="103">
        <f t="shared" si="7"/>
        <v>163.52918553480148</v>
      </c>
      <c r="F80" s="99">
        <v>4.07</v>
      </c>
      <c r="G80" s="50">
        <f t="shared" si="5"/>
        <v>224.439372</v>
      </c>
      <c r="I80" s="7">
        <v>220.369372</v>
      </c>
      <c r="J80" s="7">
        <v>4.07</v>
      </c>
      <c r="K80" s="7">
        <v>224.43937200000002</v>
      </c>
    </row>
    <row r="81" spans="1:11" ht="15.75">
      <c r="A81" s="47" t="s">
        <v>137</v>
      </c>
      <c r="B81" s="19">
        <v>116</v>
      </c>
      <c r="C81" s="17">
        <f t="shared" si="4"/>
        <v>401.05861322331265</v>
      </c>
      <c r="D81" s="106">
        <f t="shared" si="6"/>
        <v>56.84018646519852</v>
      </c>
      <c r="E81" s="103">
        <f t="shared" si="7"/>
        <v>47.9781095348015</v>
      </c>
      <c r="F81" s="99">
        <v>4.07</v>
      </c>
      <c r="G81" s="50">
        <f t="shared" si="5"/>
        <v>108.88829600000003</v>
      </c>
      <c r="I81" s="7">
        <v>104.81829600000002</v>
      </c>
      <c r="J81" s="7">
        <v>4.07</v>
      </c>
      <c r="K81" s="7">
        <v>108.888296</v>
      </c>
    </row>
    <row r="82" spans="1:11" ht="15.75">
      <c r="A82" s="47" t="s">
        <v>139</v>
      </c>
      <c r="B82" s="19">
        <v>116</v>
      </c>
      <c r="C82" s="17">
        <f t="shared" si="4"/>
        <v>1910.9717976953125</v>
      </c>
      <c r="D82" s="106">
        <f t="shared" si="6"/>
        <v>56.84018646519852</v>
      </c>
      <c r="E82" s="103">
        <f t="shared" si="7"/>
        <v>228.60701953480148</v>
      </c>
      <c r="F82" s="99">
        <v>4.07</v>
      </c>
      <c r="G82" s="50">
        <f t="shared" si="5"/>
        <v>289.517206</v>
      </c>
      <c r="I82" s="7">
        <v>285.447206</v>
      </c>
      <c r="J82" s="7">
        <v>4.07</v>
      </c>
      <c r="K82" s="7">
        <v>289.517206</v>
      </c>
    </row>
    <row r="83" spans="1:11" ht="15.75">
      <c r="A83" s="47" t="s">
        <v>141</v>
      </c>
      <c r="B83" s="19">
        <v>116</v>
      </c>
      <c r="C83" s="17">
        <f t="shared" si="4"/>
        <v>1017.9740599625127</v>
      </c>
      <c r="D83" s="106">
        <f t="shared" si="6"/>
        <v>56.84018646519852</v>
      </c>
      <c r="E83" s="103">
        <f t="shared" si="7"/>
        <v>121.7788855348015</v>
      </c>
      <c r="F83" s="99">
        <v>4.07</v>
      </c>
      <c r="G83" s="50">
        <f t="shared" si="5"/>
        <v>182.689072</v>
      </c>
      <c r="I83" s="7">
        <v>178.61907200000002</v>
      </c>
      <c r="J83" s="7">
        <v>4.07</v>
      </c>
      <c r="K83" s="7">
        <v>182.689072</v>
      </c>
    </row>
    <row r="84" spans="1:11" ht="15.75">
      <c r="A84" s="47" t="s">
        <v>143</v>
      </c>
      <c r="B84" s="19">
        <v>116</v>
      </c>
      <c r="C84" s="17">
        <f t="shared" si="4"/>
        <v>764.8686852905126</v>
      </c>
      <c r="D84" s="106">
        <f t="shared" si="6"/>
        <v>56.84018646519852</v>
      </c>
      <c r="E84" s="103">
        <f t="shared" si="7"/>
        <v>91.5002255348015</v>
      </c>
      <c r="F84" s="99">
        <v>4.07</v>
      </c>
      <c r="G84" s="50">
        <f t="shared" si="5"/>
        <v>152.410412</v>
      </c>
      <c r="I84" s="7">
        <v>148.34041200000001</v>
      </c>
      <c r="J84" s="7">
        <v>4.07</v>
      </c>
      <c r="K84" s="7">
        <v>152.410412</v>
      </c>
    </row>
    <row r="85" spans="1:11" ht="15.75">
      <c r="A85" s="47" t="s">
        <v>145</v>
      </c>
      <c r="B85" s="19">
        <v>116</v>
      </c>
      <c r="C85" s="17">
        <f t="shared" si="4"/>
        <v>334.21177938171246</v>
      </c>
      <c r="D85" s="106">
        <f t="shared" si="6"/>
        <v>56.84018646519852</v>
      </c>
      <c r="E85" s="103">
        <f t="shared" si="7"/>
        <v>39.98131153480147</v>
      </c>
      <c r="F85" s="99">
        <v>4.07</v>
      </c>
      <c r="G85" s="50">
        <f t="shared" si="5"/>
        <v>100.89149799999998</v>
      </c>
      <c r="I85" s="7">
        <v>96.82149799999999</v>
      </c>
      <c r="J85" s="7">
        <v>4.07</v>
      </c>
      <c r="K85" s="7">
        <v>100.891498</v>
      </c>
    </row>
    <row r="86" spans="1:11" ht="15.75">
      <c r="A86" s="47" t="s">
        <v>147</v>
      </c>
      <c r="B86" s="19">
        <v>116</v>
      </c>
      <c r="C86" s="17">
        <f t="shared" si="4"/>
        <v>1922.9717803817125</v>
      </c>
      <c r="D86" s="106">
        <f t="shared" si="6"/>
        <v>56.84018646519852</v>
      </c>
      <c r="E86" s="103">
        <f t="shared" si="7"/>
        <v>230.04256153480148</v>
      </c>
      <c r="F86" s="99">
        <v>4.07</v>
      </c>
      <c r="G86" s="50">
        <f t="shared" si="5"/>
        <v>290.952748</v>
      </c>
      <c r="I86" s="7">
        <v>286.882748</v>
      </c>
      <c r="J86" s="7">
        <v>4.07</v>
      </c>
      <c r="K86" s="7">
        <v>290.952748</v>
      </c>
    </row>
    <row r="87" spans="1:11" ht="15.75">
      <c r="A87" s="47" t="s">
        <v>149</v>
      </c>
      <c r="B87" s="19">
        <v>116</v>
      </c>
      <c r="C87" s="17">
        <f t="shared" si="4"/>
        <v>84.97639666011258</v>
      </c>
      <c r="D87" s="106">
        <f t="shared" si="6"/>
        <v>56.84018646519852</v>
      </c>
      <c r="E87" s="103">
        <f t="shared" si="7"/>
        <v>10.165613534801487</v>
      </c>
      <c r="F87" s="99">
        <v>4.07</v>
      </c>
      <c r="G87" s="50">
        <f t="shared" si="5"/>
        <v>71.07580000000002</v>
      </c>
      <c r="I87" s="7">
        <v>67.00580000000001</v>
      </c>
      <c r="J87" s="7">
        <v>4.07</v>
      </c>
      <c r="K87" s="7">
        <v>71.0758</v>
      </c>
    </row>
    <row r="88" spans="1:11" ht="15.75">
      <c r="A88" s="47" t="s">
        <v>224</v>
      </c>
      <c r="B88" s="19">
        <v>116</v>
      </c>
      <c r="C88" s="17">
        <f t="shared" si="4"/>
        <v>1280.4143956913126</v>
      </c>
      <c r="D88" s="106">
        <f t="shared" si="6"/>
        <v>56.84018646519852</v>
      </c>
      <c r="E88" s="103">
        <f t="shared" si="7"/>
        <v>153.1742745348015</v>
      </c>
      <c r="F88" s="99">
        <v>4.07</v>
      </c>
      <c r="G88" s="50">
        <f t="shared" si="5"/>
        <v>214.084461</v>
      </c>
      <c r="I88" s="7">
        <v>210.014461</v>
      </c>
      <c r="J88" s="7">
        <v>4.07</v>
      </c>
      <c r="K88" s="7">
        <v>214.084461</v>
      </c>
    </row>
    <row r="89" spans="1:11" ht="15.75">
      <c r="A89" s="47" t="s">
        <v>226</v>
      </c>
      <c r="B89" s="19">
        <v>116</v>
      </c>
      <c r="C89" s="17">
        <f t="shared" si="4"/>
        <v>1682.0793724529126</v>
      </c>
      <c r="D89" s="106">
        <f t="shared" si="6"/>
        <v>56.84018646519852</v>
      </c>
      <c r="E89" s="103">
        <f t="shared" si="7"/>
        <v>201.2249225348015</v>
      </c>
      <c r="F89" s="99">
        <v>4.07</v>
      </c>
      <c r="G89" s="50">
        <f t="shared" si="5"/>
        <v>262.135109</v>
      </c>
      <c r="I89" s="7">
        <v>258.065109</v>
      </c>
      <c r="J89" s="7">
        <v>4.07</v>
      </c>
      <c r="K89" s="7">
        <v>262.135109</v>
      </c>
    </row>
    <row r="90" spans="1:11" ht="15.75">
      <c r="A90" s="47" t="s">
        <v>228</v>
      </c>
      <c r="B90" s="19">
        <v>116</v>
      </c>
      <c r="C90" s="17">
        <f t="shared" si="4"/>
        <v>1077.9739065209126</v>
      </c>
      <c r="D90" s="106">
        <f t="shared" si="6"/>
        <v>56.84018646519852</v>
      </c>
      <c r="E90" s="103">
        <f t="shared" si="7"/>
        <v>128.95658753480149</v>
      </c>
      <c r="F90" s="99">
        <v>4.07</v>
      </c>
      <c r="G90" s="50">
        <f t="shared" si="5"/>
        <v>189.866774</v>
      </c>
      <c r="I90" s="7">
        <v>185.796774</v>
      </c>
      <c r="J90" s="7">
        <v>4.07</v>
      </c>
      <c r="K90" s="7">
        <v>189.86677400000002</v>
      </c>
    </row>
    <row r="91" spans="1:11" ht="15.75">
      <c r="A91" s="47" t="s">
        <v>230</v>
      </c>
      <c r="B91" s="19">
        <v>116</v>
      </c>
      <c r="C91" s="17">
        <f t="shared" si="4"/>
        <v>864.9744353561124</v>
      </c>
      <c r="D91" s="106">
        <f t="shared" si="6"/>
        <v>56.84018646519852</v>
      </c>
      <c r="E91" s="103">
        <f t="shared" si="7"/>
        <v>103.47574353480147</v>
      </c>
      <c r="F91" s="99">
        <v>4.07</v>
      </c>
      <c r="G91" s="50">
        <f t="shared" si="5"/>
        <v>164.38592999999997</v>
      </c>
      <c r="I91" s="7">
        <v>160.31592999999998</v>
      </c>
      <c r="J91" s="7">
        <v>4.07</v>
      </c>
      <c r="K91" s="7">
        <v>164.38593</v>
      </c>
    </row>
    <row r="92" spans="1:11" ht="15.75">
      <c r="A92" s="47" t="s">
        <v>232</v>
      </c>
      <c r="B92" s="19">
        <v>253</v>
      </c>
      <c r="C92" s="17">
        <f t="shared" si="4"/>
        <v>1331.9456519041971</v>
      </c>
      <c r="D92" s="106">
        <f t="shared" si="6"/>
        <v>123.9704066870278</v>
      </c>
      <c r="E92" s="103">
        <f t="shared" si="7"/>
        <v>159.3388903129722</v>
      </c>
      <c r="F92" s="99">
        <v>4.07</v>
      </c>
      <c r="G92" s="50">
        <f t="shared" si="5"/>
        <v>287.379297</v>
      </c>
      <c r="I92" s="7">
        <v>283.309297</v>
      </c>
      <c r="J92" s="7">
        <v>4.07</v>
      </c>
      <c r="K92" s="7">
        <v>287.379297</v>
      </c>
    </row>
    <row r="93" spans="1:11" ht="15.75">
      <c r="A93" s="47" t="s">
        <v>234</v>
      </c>
      <c r="B93" s="19">
        <v>253</v>
      </c>
      <c r="C93" s="17">
        <f t="shared" si="4"/>
        <v>2568.942533868197</v>
      </c>
      <c r="D93" s="106">
        <f t="shared" si="6"/>
        <v>123.9704066870278</v>
      </c>
      <c r="E93" s="103">
        <f t="shared" si="7"/>
        <v>307.3191853129722</v>
      </c>
      <c r="F93" s="99">
        <v>4.07</v>
      </c>
      <c r="G93" s="50">
        <f t="shared" si="5"/>
        <v>435.35959199999996</v>
      </c>
      <c r="I93" s="7">
        <v>431.28959199999997</v>
      </c>
      <c r="J93" s="7">
        <v>4.07</v>
      </c>
      <c r="K93" s="7">
        <v>435.3595920000001</v>
      </c>
    </row>
    <row r="94" spans="1:11" ht="15.75">
      <c r="A94" s="47" t="s">
        <v>236</v>
      </c>
      <c r="B94" s="19">
        <v>255</v>
      </c>
      <c r="C94" s="17">
        <f t="shared" si="4"/>
        <v>2587.942082518861</v>
      </c>
      <c r="D94" s="106">
        <f t="shared" si="6"/>
        <v>124.95040990194502</v>
      </c>
      <c r="E94" s="103">
        <f t="shared" si="7"/>
        <v>309.592076098055</v>
      </c>
      <c r="F94" s="99">
        <v>4.07</v>
      </c>
      <c r="G94" s="50">
        <f t="shared" si="5"/>
        <v>438.612486</v>
      </c>
      <c r="I94" s="7">
        <v>434.542486</v>
      </c>
      <c r="J94" s="7">
        <v>4.07</v>
      </c>
      <c r="K94" s="7">
        <v>438.612486</v>
      </c>
    </row>
    <row r="95" spans="1:11" ht="16.5" thickBot="1">
      <c r="A95" s="47" t="s">
        <v>238</v>
      </c>
      <c r="B95" s="19">
        <v>255</v>
      </c>
      <c r="C95" s="17">
        <f t="shared" si="4"/>
        <v>3817.938978762061</v>
      </c>
      <c r="D95" s="106">
        <f t="shared" si="6"/>
        <v>124.95040990194502</v>
      </c>
      <c r="E95" s="103">
        <f t="shared" si="7"/>
        <v>456.734972098055</v>
      </c>
      <c r="F95" s="99">
        <v>4.07</v>
      </c>
      <c r="G95" s="50">
        <f t="shared" si="5"/>
        <v>585.755382</v>
      </c>
      <c r="I95" s="7">
        <v>581.685382</v>
      </c>
      <c r="J95" s="7">
        <v>4.07</v>
      </c>
      <c r="K95" s="7">
        <v>585.755382</v>
      </c>
    </row>
    <row r="96" spans="1:11" ht="16.5" thickBot="1">
      <c r="A96" s="156" t="s">
        <v>662</v>
      </c>
      <c r="B96" s="156"/>
      <c r="C96" s="58">
        <f>SUM(C56:C95)</f>
        <v>47182.88158171177</v>
      </c>
      <c r="D96" s="117">
        <f>SUM(D56:D95)</f>
        <v>2544.0883459250913</v>
      </c>
      <c r="E96" s="117">
        <f>SUM(E56:E95)</f>
        <v>5644.425493074908</v>
      </c>
      <c r="F96" s="117">
        <f>SUM(F56:F95)</f>
        <v>162.79999999999984</v>
      </c>
      <c r="G96" s="59">
        <f>SUM(G56:G95)</f>
        <v>8351.313839</v>
      </c>
      <c r="I96" s="20">
        <f>SUM(I56:I95)</f>
        <v>8188.513839000001</v>
      </c>
      <c r="J96" s="20">
        <f>SUM(J56:J95)</f>
        <v>162.79999999999984</v>
      </c>
      <c r="K96" s="20">
        <f>SUM(K56:K95)</f>
        <v>8351.313839</v>
      </c>
    </row>
    <row r="97" spans="1:11" ht="16.5" thickBot="1">
      <c r="A97" s="149" t="s">
        <v>663</v>
      </c>
      <c r="B97" s="149"/>
      <c r="C97" s="55">
        <f>SUM(C44+C96)</f>
        <v>88110.4682235134</v>
      </c>
      <c r="D97" s="118">
        <f>SUM(D44+D96)</f>
        <v>4798.095740234688</v>
      </c>
      <c r="E97" s="118">
        <f>SUM(E44+E96)</f>
        <v>10540.538355765313</v>
      </c>
      <c r="F97" s="118">
        <f>SUM(F44+F96)</f>
        <v>325.5999999999997</v>
      </c>
      <c r="G97" s="56">
        <f>SUM(G44+G96)</f>
        <v>15664.234096</v>
      </c>
      <c r="I97" s="34">
        <f>SUM(I44+I96)</f>
        <v>15338.634096000005</v>
      </c>
      <c r="J97" s="34">
        <f>SUM(J44+J96)</f>
        <v>325.5999999999997</v>
      </c>
      <c r="K97" s="34">
        <f>SUM(K44+K96)</f>
        <v>15664.234096</v>
      </c>
    </row>
    <row r="98" ht="3" customHeight="1" thickBot="1"/>
    <row r="99" spans="4:7" ht="14.25" customHeight="1">
      <c r="D99" s="145" t="s">
        <v>643</v>
      </c>
      <c r="E99" s="147" t="s">
        <v>664</v>
      </c>
      <c r="F99" s="126" t="s">
        <v>644</v>
      </c>
      <c r="G99" s="60"/>
    </row>
    <row r="100" spans="4:7" ht="14.25" customHeight="1" thickBot="1">
      <c r="D100" s="146"/>
      <c r="E100" s="148"/>
      <c r="F100" s="127"/>
      <c r="G100" s="60"/>
    </row>
    <row r="101" spans="1:7" ht="15.75">
      <c r="A101" s="130" t="s">
        <v>665</v>
      </c>
      <c r="B101" s="131"/>
      <c r="C101" s="131"/>
      <c r="D101" s="69">
        <f>SUM(G4:G5)</f>
        <v>299.11069899999995</v>
      </c>
      <c r="E101" s="70">
        <v>2</v>
      </c>
      <c r="F101" s="69">
        <f>D101/E101</f>
        <v>149.55534949999998</v>
      </c>
      <c r="G101" s="35"/>
    </row>
    <row r="102" spans="1:7" ht="15.75">
      <c r="A102" s="132" t="s">
        <v>666</v>
      </c>
      <c r="B102" s="133"/>
      <c r="C102" s="133"/>
      <c r="D102" s="61">
        <f>G97-D103-D101</f>
        <v>13618.01664</v>
      </c>
      <c r="E102" s="62">
        <v>74</v>
      </c>
      <c r="F102" s="91">
        <f>D102/E102</f>
        <v>184.0272518918919</v>
      </c>
      <c r="G102" s="35"/>
    </row>
    <row r="103" spans="1:7" ht="16.5" thickBot="1">
      <c r="A103" s="142" t="s">
        <v>667</v>
      </c>
      <c r="B103" s="143"/>
      <c r="C103" s="143"/>
      <c r="D103" s="71">
        <f>SUM(G92:G95)</f>
        <v>1747.106757</v>
      </c>
      <c r="E103" s="72">
        <v>4</v>
      </c>
      <c r="F103" s="71">
        <f>D103/E103</f>
        <v>436.77668925</v>
      </c>
      <c r="G103" s="35"/>
    </row>
    <row r="104" spans="2:6" ht="16.5" thickBot="1">
      <c r="B104" s="144"/>
      <c r="C104" s="144"/>
      <c r="D104" s="73">
        <f>SUM(D101:D103)</f>
        <v>15664.234096</v>
      </c>
      <c r="E104" s="73">
        <f>SUM(E101:E103)</f>
        <v>80</v>
      </c>
      <c r="F104" s="71">
        <f>D104/E104</f>
        <v>195.8029262</v>
      </c>
    </row>
  </sheetData>
  <sheetProtection/>
  <mergeCells count="33">
    <mergeCell ref="D99:D100"/>
    <mergeCell ref="E99:E100"/>
    <mergeCell ref="F99:F100"/>
    <mergeCell ref="A102:C102"/>
    <mergeCell ref="A103:C103"/>
    <mergeCell ref="B104:C104"/>
    <mergeCell ref="A101:C101"/>
    <mergeCell ref="K2:K3"/>
    <mergeCell ref="C54:C55"/>
    <mergeCell ref="G54:G55"/>
    <mergeCell ref="K54:K55"/>
    <mergeCell ref="D46:D47"/>
    <mergeCell ref="E46:E47"/>
    <mergeCell ref="F46:F47"/>
    <mergeCell ref="A48:C48"/>
    <mergeCell ref="A49:C49"/>
    <mergeCell ref="A50:C50"/>
    <mergeCell ref="C2:C3"/>
    <mergeCell ref="G2:G3"/>
    <mergeCell ref="B51:C51"/>
    <mergeCell ref="A44:B44"/>
    <mergeCell ref="I2:I3"/>
    <mergeCell ref="J2:J3"/>
    <mergeCell ref="A96:B96"/>
    <mergeCell ref="A97:B97"/>
    <mergeCell ref="I54:I55"/>
    <mergeCell ref="J54:J55"/>
    <mergeCell ref="A1:G1"/>
    <mergeCell ref="A2:A3"/>
    <mergeCell ref="F2:F3"/>
    <mergeCell ref="A53:G53"/>
    <mergeCell ref="A54:A55"/>
    <mergeCell ref="F54:F55"/>
  </mergeCells>
  <printOptions/>
  <pageMargins left="0.69" right="0.35" top="0.2" bottom="0.17" header="0.17" footer="0.16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6"/>
  <sheetViews>
    <sheetView showGridLines="0" zoomScalePageLayoutView="0" workbookViewId="0" topLeftCell="A1">
      <selection activeCell="I1" sqref="I1:K16384"/>
    </sheetView>
  </sheetViews>
  <sheetFormatPr defaultColWidth="6.8515625" defaultRowHeight="12.75"/>
  <cols>
    <col min="1" max="1" width="8.7109375" style="35" customWidth="1"/>
    <col min="2" max="3" width="10.00390625" style="35" customWidth="1"/>
    <col min="4" max="6" width="14.7109375" style="35" customWidth="1"/>
    <col min="7" max="7" width="11.7109375" style="35" customWidth="1"/>
    <col min="8" max="8" width="6.8515625" style="0" customWidth="1"/>
    <col min="9" max="9" width="10.140625" style="0" hidden="1" customWidth="1"/>
    <col min="10" max="10" width="10.00390625" style="0" hidden="1" customWidth="1"/>
    <col min="11" max="11" width="10.28125" style="0" hidden="1" customWidth="1"/>
  </cols>
  <sheetData>
    <row r="1" spans="1:10" ht="37.5" customHeight="1" thickBot="1">
      <c r="A1" s="177" t="s">
        <v>658</v>
      </c>
      <c r="B1" s="178"/>
      <c r="C1" s="178"/>
      <c r="D1" s="178"/>
      <c r="E1" s="178"/>
      <c r="F1" s="178"/>
      <c r="G1" s="179"/>
      <c r="J1" s="4"/>
    </row>
    <row r="2" spans="1:11" s="11" customFormat="1" ht="24" customHeight="1" thickBot="1">
      <c r="A2" s="137" t="s">
        <v>671</v>
      </c>
      <c r="B2" s="8" t="s">
        <v>636</v>
      </c>
      <c r="C2" s="138" t="s">
        <v>637</v>
      </c>
      <c r="D2" s="9" t="s">
        <v>638</v>
      </c>
      <c r="E2" s="10" t="s">
        <v>639</v>
      </c>
      <c r="F2" s="140" t="s">
        <v>672</v>
      </c>
      <c r="G2" s="140" t="s">
        <v>670</v>
      </c>
      <c r="I2" s="157" t="s">
        <v>3</v>
      </c>
      <c r="J2" s="157" t="s">
        <v>4</v>
      </c>
      <c r="K2" s="157" t="s">
        <v>5</v>
      </c>
    </row>
    <row r="3" spans="1:11" s="11" customFormat="1" ht="28.5" customHeight="1" thickBot="1">
      <c r="A3" s="137"/>
      <c r="B3" s="12" t="s">
        <v>640</v>
      </c>
      <c r="C3" s="139"/>
      <c r="D3" s="13" t="s">
        <v>641</v>
      </c>
      <c r="E3" s="14" t="s">
        <v>642</v>
      </c>
      <c r="F3" s="141"/>
      <c r="G3" s="155"/>
      <c r="I3" s="158"/>
      <c r="J3" s="158"/>
      <c r="K3" s="158"/>
    </row>
    <row r="4" spans="1:11" ht="15.75">
      <c r="A4" s="47" t="s">
        <v>6</v>
      </c>
      <c r="B4" s="15">
        <v>116</v>
      </c>
      <c r="C4" s="17">
        <f aca="true" t="shared" si="0" ref="C4:C39">E4*8.3592</f>
        <v>984.9741451913127</v>
      </c>
      <c r="D4" s="105">
        <f>B4*101610/62210*30/100</f>
        <v>56.84018646519852</v>
      </c>
      <c r="E4" s="102">
        <f>I4-D4</f>
        <v>117.83114953480151</v>
      </c>
      <c r="F4" s="99">
        <v>4.07</v>
      </c>
      <c r="G4" s="108">
        <f aca="true" t="shared" si="1" ref="G4:G39">D4+E4+F4</f>
        <v>178.74133600000002</v>
      </c>
      <c r="I4" s="7">
        <v>174.67133600000003</v>
      </c>
      <c r="J4" s="7">
        <v>4.07</v>
      </c>
      <c r="K4" s="7">
        <v>178.741336</v>
      </c>
    </row>
    <row r="5" spans="1:11" ht="15.75">
      <c r="A5" s="47" t="s">
        <v>9</v>
      </c>
      <c r="B5" s="15">
        <v>54</v>
      </c>
      <c r="C5" s="17">
        <f t="shared" si="0"/>
        <v>431.9880265655282</v>
      </c>
      <c r="D5" s="106">
        <f>B5*101610/62210*30/100</f>
        <v>26.460086802764827</v>
      </c>
      <c r="E5" s="103">
        <f aca="true" t="shared" si="2" ref="E5:E39">I5-D5</f>
        <v>51.678154197235166</v>
      </c>
      <c r="F5" s="99">
        <v>4.07</v>
      </c>
      <c r="G5" s="109">
        <f t="shared" si="1"/>
        <v>82.20824099999999</v>
      </c>
      <c r="I5" s="7">
        <v>78.138241</v>
      </c>
      <c r="J5" s="7">
        <v>4.07</v>
      </c>
      <c r="K5" s="7">
        <v>82.208241</v>
      </c>
    </row>
    <row r="6" spans="1:11" ht="15.75">
      <c r="A6" s="47" t="s">
        <v>11</v>
      </c>
      <c r="B6" s="15">
        <v>56</v>
      </c>
      <c r="C6" s="17">
        <f t="shared" si="0"/>
        <v>-0.01129342700774163</v>
      </c>
      <c r="D6" s="106">
        <f aca="true" t="shared" si="3" ref="D6:D39">B6*101610/62210*30/100</f>
        <v>27.440090017682042</v>
      </c>
      <c r="E6" s="103">
        <f t="shared" si="2"/>
        <v>-0.0013510176820439312</v>
      </c>
      <c r="F6" s="99">
        <v>4.07</v>
      </c>
      <c r="G6" s="109">
        <f t="shared" si="1"/>
        <v>31.508739</v>
      </c>
      <c r="I6" s="7">
        <v>27.438738999999998</v>
      </c>
      <c r="J6" s="7">
        <v>4.07</v>
      </c>
      <c r="K6" s="7">
        <v>31.508739000000002</v>
      </c>
    </row>
    <row r="7" spans="1:11" ht="15.75">
      <c r="A7" s="47" t="s">
        <v>13</v>
      </c>
      <c r="B7" s="19">
        <v>116</v>
      </c>
      <c r="C7" s="17">
        <f t="shared" si="0"/>
        <v>2418.970513045713</v>
      </c>
      <c r="D7" s="106">
        <f t="shared" si="3"/>
        <v>56.84018646519852</v>
      </c>
      <c r="E7" s="103">
        <f t="shared" si="2"/>
        <v>289.3782315348015</v>
      </c>
      <c r="F7" s="99">
        <v>4.07</v>
      </c>
      <c r="G7" s="109">
        <f t="shared" si="1"/>
        <v>350.28841800000004</v>
      </c>
      <c r="I7" s="7">
        <v>346.21841800000004</v>
      </c>
      <c r="J7" s="7">
        <v>4.07</v>
      </c>
      <c r="K7" s="7">
        <v>350.288418</v>
      </c>
    </row>
    <row r="8" spans="1:11" ht="15.75">
      <c r="A8" s="47" t="s">
        <v>15</v>
      </c>
      <c r="B8" s="19">
        <v>116</v>
      </c>
      <c r="C8" s="17">
        <f t="shared" si="0"/>
        <v>1247.9734773425125</v>
      </c>
      <c r="D8" s="106">
        <f t="shared" si="3"/>
        <v>56.84018646519852</v>
      </c>
      <c r="E8" s="103">
        <f t="shared" si="2"/>
        <v>149.2934105348015</v>
      </c>
      <c r="F8" s="99">
        <v>4.07</v>
      </c>
      <c r="G8" s="109">
        <f t="shared" si="1"/>
        <v>210.203597</v>
      </c>
      <c r="I8" s="7">
        <v>206.133597</v>
      </c>
      <c r="J8" s="7">
        <v>4.07</v>
      </c>
      <c r="K8" s="7">
        <v>210.203597</v>
      </c>
    </row>
    <row r="9" spans="1:11" ht="15.75">
      <c r="A9" s="47" t="s">
        <v>17</v>
      </c>
      <c r="B9" s="19">
        <v>116</v>
      </c>
      <c r="C9" s="17">
        <f t="shared" si="0"/>
        <v>681.9748958297125</v>
      </c>
      <c r="D9" s="106">
        <f t="shared" si="3"/>
        <v>56.84018646519852</v>
      </c>
      <c r="E9" s="103">
        <f t="shared" si="2"/>
        <v>81.58375153480148</v>
      </c>
      <c r="F9" s="99">
        <v>4.07</v>
      </c>
      <c r="G9" s="109">
        <f t="shared" si="1"/>
        <v>142.49393799999999</v>
      </c>
      <c r="I9" s="7">
        <v>138.423938</v>
      </c>
      <c r="J9" s="7">
        <v>4.07</v>
      </c>
      <c r="K9" s="7">
        <v>142.493938</v>
      </c>
    </row>
    <row r="10" spans="1:11" ht="15.75">
      <c r="A10" s="47" t="s">
        <v>19</v>
      </c>
      <c r="B10" s="19">
        <v>116</v>
      </c>
      <c r="C10" s="17">
        <f t="shared" si="0"/>
        <v>692.9748841385124</v>
      </c>
      <c r="D10" s="106">
        <f t="shared" si="3"/>
        <v>56.84018646519852</v>
      </c>
      <c r="E10" s="103">
        <f t="shared" si="2"/>
        <v>82.89966553480147</v>
      </c>
      <c r="F10" s="99">
        <v>4.07</v>
      </c>
      <c r="G10" s="109">
        <f t="shared" si="1"/>
        <v>143.80985199999998</v>
      </c>
      <c r="I10" s="7">
        <v>139.73985199999998</v>
      </c>
      <c r="J10" s="7">
        <v>4.07</v>
      </c>
      <c r="K10" s="7">
        <v>143.809852</v>
      </c>
    </row>
    <row r="11" spans="1:11" ht="15.75">
      <c r="A11" s="47" t="s">
        <v>21</v>
      </c>
      <c r="B11" s="19">
        <v>116</v>
      </c>
      <c r="C11" s="17">
        <f t="shared" si="0"/>
        <v>1487.9728635761128</v>
      </c>
      <c r="D11" s="106">
        <f t="shared" si="3"/>
        <v>56.84018646519852</v>
      </c>
      <c r="E11" s="103">
        <f t="shared" si="2"/>
        <v>178.0042185348015</v>
      </c>
      <c r="F11" s="99">
        <v>4.07</v>
      </c>
      <c r="G11" s="109">
        <f t="shared" si="1"/>
        <v>238.91440500000002</v>
      </c>
      <c r="I11" s="7">
        <v>234.84440500000002</v>
      </c>
      <c r="J11" s="7">
        <v>4.07</v>
      </c>
      <c r="K11" s="7">
        <v>238.914405</v>
      </c>
    </row>
    <row r="12" spans="1:11" ht="15.75">
      <c r="A12" s="47" t="s">
        <v>23</v>
      </c>
      <c r="B12" s="19">
        <v>116</v>
      </c>
      <c r="C12" s="17">
        <f t="shared" si="0"/>
        <v>1594.9726047065128</v>
      </c>
      <c r="D12" s="106">
        <f t="shared" si="3"/>
        <v>56.84018646519852</v>
      </c>
      <c r="E12" s="103">
        <f t="shared" si="2"/>
        <v>190.80445553480152</v>
      </c>
      <c r="F12" s="99">
        <v>4.07</v>
      </c>
      <c r="G12" s="109">
        <f t="shared" si="1"/>
        <v>251.71464200000003</v>
      </c>
      <c r="I12" s="7">
        <v>247.64464200000003</v>
      </c>
      <c r="J12" s="7">
        <v>4.07</v>
      </c>
      <c r="K12" s="7">
        <v>251.714642</v>
      </c>
    </row>
    <row r="13" spans="1:11" ht="15.75">
      <c r="A13" s="47" t="s">
        <v>25</v>
      </c>
      <c r="B13" s="19">
        <v>116</v>
      </c>
      <c r="C13" s="17">
        <f t="shared" si="0"/>
        <v>2044.9714706129128</v>
      </c>
      <c r="D13" s="106">
        <f t="shared" si="3"/>
        <v>56.84018646519852</v>
      </c>
      <c r="E13" s="103">
        <f t="shared" si="2"/>
        <v>244.6372225348015</v>
      </c>
      <c r="F13" s="99">
        <v>4.07</v>
      </c>
      <c r="G13" s="109">
        <f t="shared" si="1"/>
        <v>305.547409</v>
      </c>
      <c r="I13" s="7">
        <v>301.477409</v>
      </c>
      <c r="J13" s="7">
        <v>4.07</v>
      </c>
      <c r="K13" s="7">
        <v>305.547409</v>
      </c>
    </row>
    <row r="14" spans="1:11" ht="15.75">
      <c r="A14" s="47" t="s">
        <v>27</v>
      </c>
      <c r="B14" s="19">
        <v>116</v>
      </c>
      <c r="C14" s="17">
        <f t="shared" si="0"/>
        <v>433.9755211385125</v>
      </c>
      <c r="D14" s="106">
        <f t="shared" si="3"/>
        <v>56.84018646519852</v>
      </c>
      <c r="E14" s="103">
        <f t="shared" si="2"/>
        <v>51.91591553480148</v>
      </c>
      <c r="F14" s="99">
        <v>4.07</v>
      </c>
      <c r="G14" s="109">
        <f t="shared" si="1"/>
        <v>112.82610199999999</v>
      </c>
      <c r="I14" s="7">
        <v>108.756102</v>
      </c>
      <c r="J14" s="7">
        <v>4.07</v>
      </c>
      <c r="K14" s="7">
        <v>112.82610199999999</v>
      </c>
    </row>
    <row r="15" spans="1:11" ht="15.75">
      <c r="A15" s="47" t="s">
        <v>29</v>
      </c>
      <c r="B15" s="19">
        <v>116</v>
      </c>
      <c r="C15" s="17">
        <f t="shared" si="0"/>
        <v>2115.9712887617125</v>
      </c>
      <c r="D15" s="106">
        <f t="shared" si="3"/>
        <v>56.84018646519852</v>
      </c>
      <c r="E15" s="103">
        <f t="shared" si="2"/>
        <v>253.1308365348015</v>
      </c>
      <c r="F15" s="99">
        <v>4.07</v>
      </c>
      <c r="G15" s="109">
        <f t="shared" si="1"/>
        <v>314.041023</v>
      </c>
      <c r="I15" s="7">
        <v>309.971023</v>
      </c>
      <c r="J15" s="7">
        <v>4.07</v>
      </c>
      <c r="K15" s="7">
        <v>314.041023</v>
      </c>
    </row>
    <row r="16" spans="1:11" ht="15.75">
      <c r="A16" s="47" t="s">
        <v>31</v>
      </c>
      <c r="B16" s="19">
        <v>116</v>
      </c>
      <c r="C16" s="17">
        <f t="shared" si="0"/>
        <v>1056.973949358513</v>
      </c>
      <c r="D16" s="106">
        <f t="shared" si="3"/>
        <v>56.84018646519852</v>
      </c>
      <c r="E16" s="103">
        <f t="shared" si="2"/>
        <v>126.44439053480153</v>
      </c>
      <c r="F16" s="99">
        <v>4.07</v>
      </c>
      <c r="G16" s="109">
        <f t="shared" si="1"/>
        <v>187.35457700000003</v>
      </c>
      <c r="I16" s="7">
        <v>183.28457700000004</v>
      </c>
      <c r="J16" s="7">
        <v>4.07</v>
      </c>
      <c r="K16" s="7">
        <v>187.354577</v>
      </c>
    </row>
    <row r="17" spans="1:11" ht="15.75">
      <c r="A17" s="47" t="s">
        <v>33</v>
      </c>
      <c r="B17" s="19">
        <v>116</v>
      </c>
      <c r="C17" s="17">
        <f t="shared" si="0"/>
        <v>928.9742845025125</v>
      </c>
      <c r="D17" s="106">
        <f t="shared" si="3"/>
        <v>56.84018646519852</v>
      </c>
      <c r="E17" s="103">
        <f t="shared" si="2"/>
        <v>111.1319605348015</v>
      </c>
      <c r="F17" s="99">
        <v>4.07</v>
      </c>
      <c r="G17" s="109">
        <f t="shared" si="1"/>
        <v>172.042147</v>
      </c>
      <c r="I17" s="7">
        <v>167.972147</v>
      </c>
      <c r="J17" s="7">
        <v>4.07</v>
      </c>
      <c r="K17" s="7">
        <v>172.042147</v>
      </c>
    </row>
    <row r="18" spans="1:11" ht="15.75">
      <c r="A18" s="47" t="s">
        <v>35</v>
      </c>
      <c r="B18" s="19">
        <v>116</v>
      </c>
      <c r="C18" s="17">
        <f t="shared" si="0"/>
        <v>1626.9725167409126</v>
      </c>
      <c r="D18" s="106">
        <f t="shared" si="3"/>
        <v>56.84018646519852</v>
      </c>
      <c r="E18" s="103">
        <f t="shared" si="2"/>
        <v>194.6325625348015</v>
      </c>
      <c r="F18" s="99">
        <v>4.07</v>
      </c>
      <c r="G18" s="109">
        <f t="shared" si="1"/>
        <v>255.54274900000001</v>
      </c>
      <c r="I18" s="7">
        <v>251.47274900000002</v>
      </c>
      <c r="J18" s="7">
        <v>4.07</v>
      </c>
      <c r="K18" s="7">
        <v>255.54274900000001</v>
      </c>
    </row>
    <row r="19" spans="1:11" ht="15.75">
      <c r="A19" s="47" t="s">
        <v>37</v>
      </c>
      <c r="B19" s="19">
        <v>116</v>
      </c>
      <c r="C19" s="17">
        <f t="shared" si="0"/>
        <v>1209.9735739649125</v>
      </c>
      <c r="D19" s="106">
        <f t="shared" si="3"/>
        <v>56.84018646519852</v>
      </c>
      <c r="E19" s="103">
        <f t="shared" si="2"/>
        <v>144.74753253480148</v>
      </c>
      <c r="F19" s="99">
        <v>4.07</v>
      </c>
      <c r="G19" s="109">
        <f t="shared" si="1"/>
        <v>205.657719</v>
      </c>
      <c r="I19" s="7">
        <v>201.587719</v>
      </c>
      <c r="J19" s="7">
        <v>4.07</v>
      </c>
      <c r="K19" s="7">
        <v>205.65771900000001</v>
      </c>
    </row>
    <row r="20" spans="1:11" ht="15.75">
      <c r="A20" s="47" t="s">
        <v>39</v>
      </c>
      <c r="B20" s="19">
        <v>116</v>
      </c>
      <c r="C20" s="17">
        <f t="shared" si="0"/>
        <v>1121.9737845233124</v>
      </c>
      <c r="D20" s="106">
        <f t="shared" si="3"/>
        <v>56.84018646519852</v>
      </c>
      <c r="E20" s="103">
        <f t="shared" si="2"/>
        <v>134.22023453480148</v>
      </c>
      <c r="F20" s="99">
        <v>4.07</v>
      </c>
      <c r="G20" s="109">
        <f t="shared" si="1"/>
        <v>195.13042099999998</v>
      </c>
      <c r="I20" s="7">
        <v>191.060421</v>
      </c>
      <c r="J20" s="7">
        <v>4.07</v>
      </c>
      <c r="K20" s="7">
        <v>195.13042100000004</v>
      </c>
    </row>
    <row r="21" spans="1:11" ht="15.75">
      <c r="A21" s="47" t="s">
        <v>41</v>
      </c>
      <c r="B21" s="19">
        <v>116</v>
      </c>
      <c r="C21" s="17">
        <f t="shared" si="0"/>
        <v>1217.9735540633128</v>
      </c>
      <c r="D21" s="106">
        <f t="shared" si="3"/>
        <v>56.84018646519852</v>
      </c>
      <c r="E21" s="103">
        <f t="shared" si="2"/>
        <v>145.70455953480152</v>
      </c>
      <c r="F21" s="99">
        <v>4.07</v>
      </c>
      <c r="G21" s="109">
        <f t="shared" si="1"/>
        <v>206.61474600000003</v>
      </c>
      <c r="I21" s="7">
        <v>202.54474600000003</v>
      </c>
      <c r="J21" s="7">
        <v>4.07</v>
      </c>
      <c r="K21" s="7">
        <v>206.61474600000003</v>
      </c>
    </row>
    <row r="22" spans="1:11" ht="15.75">
      <c r="A22" s="47" t="s">
        <v>43</v>
      </c>
      <c r="B22" s="19">
        <v>116</v>
      </c>
      <c r="C22" s="17">
        <f t="shared" si="0"/>
        <v>1193.9736054089126</v>
      </c>
      <c r="D22" s="106">
        <f t="shared" si="3"/>
        <v>56.84018646519852</v>
      </c>
      <c r="E22" s="103">
        <f t="shared" si="2"/>
        <v>142.8334775348015</v>
      </c>
      <c r="F22" s="99">
        <v>4.07</v>
      </c>
      <c r="G22" s="109">
        <f t="shared" si="1"/>
        <v>203.743664</v>
      </c>
      <c r="I22" s="7">
        <v>199.673664</v>
      </c>
      <c r="J22" s="7">
        <v>4.07</v>
      </c>
      <c r="K22" s="7">
        <v>203.743664</v>
      </c>
    </row>
    <row r="23" spans="1:11" ht="15.75">
      <c r="A23" s="47" t="s">
        <v>45</v>
      </c>
      <c r="B23" s="19">
        <v>116</v>
      </c>
      <c r="C23" s="17">
        <f t="shared" si="0"/>
        <v>414.97557780891253</v>
      </c>
      <c r="D23" s="106">
        <f t="shared" si="3"/>
        <v>56.84018646519852</v>
      </c>
      <c r="E23" s="103">
        <f t="shared" si="2"/>
        <v>49.64297753480148</v>
      </c>
      <c r="F23" s="99">
        <v>4.07</v>
      </c>
      <c r="G23" s="109">
        <f t="shared" si="1"/>
        <v>110.55316400000001</v>
      </c>
      <c r="I23" s="7">
        <v>106.483164</v>
      </c>
      <c r="J23" s="7">
        <v>4.07</v>
      </c>
      <c r="K23" s="7">
        <v>110.553164</v>
      </c>
    </row>
    <row r="24" spans="1:11" ht="15.75">
      <c r="A24" s="47" t="s">
        <v>47</v>
      </c>
      <c r="B24" s="19">
        <v>116</v>
      </c>
      <c r="C24" s="17">
        <f t="shared" si="0"/>
        <v>818.9745518801124</v>
      </c>
      <c r="D24" s="106">
        <f t="shared" si="3"/>
        <v>56.84018646519852</v>
      </c>
      <c r="E24" s="103">
        <f t="shared" si="2"/>
        <v>97.97283853480147</v>
      </c>
      <c r="F24" s="99">
        <v>4.07</v>
      </c>
      <c r="G24" s="109">
        <f t="shared" si="1"/>
        <v>158.88302499999998</v>
      </c>
      <c r="I24" s="7">
        <v>154.81302499999998</v>
      </c>
      <c r="J24" s="7">
        <v>4.07</v>
      </c>
      <c r="K24" s="7">
        <v>158.883025</v>
      </c>
    </row>
    <row r="25" spans="1:11" ht="15.75">
      <c r="A25" s="47" t="s">
        <v>49</v>
      </c>
      <c r="B25" s="19">
        <v>116</v>
      </c>
      <c r="C25" s="17">
        <f t="shared" si="0"/>
        <v>1107.9738381593124</v>
      </c>
      <c r="D25" s="106">
        <f t="shared" si="3"/>
        <v>56.84018646519852</v>
      </c>
      <c r="E25" s="103">
        <f t="shared" si="2"/>
        <v>132.5454395348015</v>
      </c>
      <c r="F25" s="99">
        <v>4.07</v>
      </c>
      <c r="G25" s="109">
        <f t="shared" si="1"/>
        <v>193.455626</v>
      </c>
      <c r="I25" s="7">
        <v>189.385626</v>
      </c>
      <c r="J25" s="7">
        <v>4.07</v>
      </c>
      <c r="K25" s="7">
        <v>193.45562600000002</v>
      </c>
    </row>
    <row r="26" spans="1:11" ht="15.75">
      <c r="A26" s="47" t="s">
        <v>51</v>
      </c>
      <c r="B26" s="19">
        <v>116</v>
      </c>
      <c r="C26" s="17">
        <f t="shared" si="0"/>
        <v>1202.9735798849124</v>
      </c>
      <c r="D26" s="106">
        <f t="shared" si="3"/>
        <v>56.84018646519852</v>
      </c>
      <c r="E26" s="103">
        <f t="shared" si="2"/>
        <v>143.91013253480148</v>
      </c>
      <c r="F26" s="99">
        <v>4.07</v>
      </c>
      <c r="G26" s="109">
        <f t="shared" si="1"/>
        <v>204.82031899999998</v>
      </c>
      <c r="I26" s="7">
        <v>200.750319</v>
      </c>
      <c r="J26" s="7">
        <v>4.07</v>
      </c>
      <c r="K26" s="7">
        <v>204.820319</v>
      </c>
    </row>
    <row r="27" spans="1:11" ht="15.75">
      <c r="A27" s="47" t="s">
        <v>53</v>
      </c>
      <c r="B27" s="19">
        <v>116</v>
      </c>
      <c r="C27" s="17">
        <f t="shared" si="0"/>
        <v>736.9747621409126</v>
      </c>
      <c r="D27" s="106">
        <f t="shared" si="3"/>
        <v>56.84018646519852</v>
      </c>
      <c r="E27" s="103">
        <f t="shared" si="2"/>
        <v>88.16331253480149</v>
      </c>
      <c r="F27" s="99">
        <v>4.07</v>
      </c>
      <c r="G27" s="109">
        <f t="shared" si="1"/>
        <v>149.073499</v>
      </c>
      <c r="I27" s="7">
        <v>145.003499</v>
      </c>
      <c r="J27" s="7">
        <v>4.07</v>
      </c>
      <c r="K27" s="7">
        <v>149.073499</v>
      </c>
    </row>
    <row r="28" spans="1:11" ht="15.75">
      <c r="A28" s="47" t="s">
        <v>55</v>
      </c>
      <c r="B28" s="19">
        <v>116</v>
      </c>
      <c r="C28" s="17">
        <f t="shared" si="0"/>
        <v>1323.9732840977126</v>
      </c>
      <c r="D28" s="106">
        <f t="shared" si="3"/>
        <v>56.84018646519852</v>
      </c>
      <c r="E28" s="103">
        <f t="shared" si="2"/>
        <v>158.3851665348015</v>
      </c>
      <c r="F28" s="99">
        <v>4.07</v>
      </c>
      <c r="G28" s="109">
        <f t="shared" si="1"/>
        <v>219.295353</v>
      </c>
      <c r="I28" s="7">
        <v>215.225353</v>
      </c>
      <c r="J28" s="7">
        <v>4.07</v>
      </c>
      <c r="K28" s="7">
        <v>219.295353</v>
      </c>
    </row>
    <row r="29" spans="1:11" ht="15.75">
      <c r="A29" s="47" t="s">
        <v>57</v>
      </c>
      <c r="B29" s="19">
        <v>116</v>
      </c>
      <c r="C29" s="17">
        <f t="shared" si="0"/>
        <v>584.9751402713125</v>
      </c>
      <c r="D29" s="106">
        <f t="shared" si="3"/>
        <v>56.84018646519852</v>
      </c>
      <c r="E29" s="103">
        <f t="shared" si="2"/>
        <v>69.97979953480149</v>
      </c>
      <c r="F29" s="99">
        <v>4.07</v>
      </c>
      <c r="G29" s="109">
        <f t="shared" si="1"/>
        <v>130.889986</v>
      </c>
      <c r="I29" s="7">
        <v>126.81998600000001</v>
      </c>
      <c r="J29" s="7">
        <v>4.07</v>
      </c>
      <c r="K29" s="7">
        <v>130.889986</v>
      </c>
    </row>
    <row r="30" spans="1:11" ht="15.75">
      <c r="A30" s="47" t="s">
        <v>59</v>
      </c>
      <c r="B30" s="19">
        <v>116</v>
      </c>
      <c r="C30" s="17">
        <f t="shared" si="0"/>
        <v>1411.9730651801124</v>
      </c>
      <c r="D30" s="106">
        <f t="shared" si="3"/>
        <v>56.84018646519852</v>
      </c>
      <c r="E30" s="103">
        <f t="shared" si="2"/>
        <v>168.91246353480147</v>
      </c>
      <c r="F30" s="99">
        <v>4.07</v>
      </c>
      <c r="G30" s="109">
        <f t="shared" si="1"/>
        <v>229.82264999999998</v>
      </c>
      <c r="I30" s="7">
        <v>225.75265</v>
      </c>
      <c r="J30" s="7">
        <v>4.07</v>
      </c>
      <c r="K30" s="7">
        <v>229.82265</v>
      </c>
    </row>
    <row r="31" spans="1:11" ht="15.75">
      <c r="A31" s="47" t="s">
        <v>61</v>
      </c>
      <c r="B31" s="19">
        <v>116</v>
      </c>
      <c r="C31" s="17">
        <f t="shared" si="0"/>
        <v>1361.9731791161125</v>
      </c>
      <c r="D31" s="106">
        <f t="shared" si="3"/>
        <v>56.84018646519852</v>
      </c>
      <c r="E31" s="103">
        <f t="shared" si="2"/>
        <v>162.9310435348015</v>
      </c>
      <c r="F31" s="99">
        <v>4.07</v>
      </c>
      <c r="G31" s="109">
        <f t="shared" si="1"/>
        <v>223.84123</v>
      </c>
      <c r="I31" s="7">
        <v>219.77123</v>
      </c>
      <c r="J31" s="7">
        <v>4.07</v>
      </c>
      <c r="K31" s="7">
        <v>223.84123</v>
      </c>
    </row>
    <row r="32" spans="1:11" ht="15.75">
      <c r="A32" s="47" t="s">
        <v>63</v>
      </c>
      <c r="B32" s="19">
        <v>116</v>
      </c>
      <c r="C32" s="17">
        <f t="shared" si="0"/>
        <v>1048.9739776193126</v>
      </c>
      <c r="D32" s="106">
        <f t="shared" si="3"/>
        <v>56.84018646519852</v>
      </c>
      <c r="E32" s="103">
        <f t="shared" si="2"/>
        <v>125.48736453480149</v>
      </c>
      <c r="F32" s="99">
        <v>4.07</v>
      </c>
      <c r="G32" s="109">
        <f t="shared" si="1"/>
        <v>186.397551</v>
      </c>
      <c r="I32" s="7">
        <v>182.327551</v>
      </c>
      <c r="J32" s="7">
        <v>4.07</v>
      </c>
      <c r="K32" s="7">
        <v>186.397551</v>
      </c>
    </row>
    <row r="33" spans="1:11" ht="15.75">
      <c r="A33" s="47" t="s">
        <v>65</v>
      </c>
      <c r="B33" s="19">
        <v>116</v>
      </c>
      <c r="C33" s="17">
        <f t="shared" si="0"/>
        <v>980.9741426033123</v>
      </c>
      <c r="D33" s="106">
        <f t="shared" si="3"/>
        <v>56.84018646519852</v>
      </c>
      <c r="E33" s="103">
        <f t="shared" si="2"/>
        <v>117.35263453480147</v>
      </c>
      <c r="F33" s="99">
        <v>4.07</v>
      </c>
      <c r="G33" s="109">
        <f t="shared" si="1"/>
        <v>178.26282099999997</v>
      </c>
      <c r="I33" s="7">
        <v>174.19282099999998</v>
      </c>
      <c r="J33" s="7">
        <v>4.07</v>
      </c>
      <c r="K33" s="7">
        <v>178.262821</v>
      </c>
    </row>
    <row r="34" spans="1:11" ht="15.75">
      <c r="A34" s="47" t="s">
        <v>67</v>
      </c>
      <c r="B34" s="19">
        <v>116</v>
      </c>
      <c r="C34" s="17">
        <f t="shared" si="0"/>
        <v>720.9748019441126</v>
      </c>
      <c r="D34" s="106">
        <f t="shared" si="3"/>
        <v>56.84018646519852</v>
      </c>
      <c r="E34" s="103">
        <f t="shared" si="2"/>
        <v>86.2492585348015</v>
      </c>
      <c r="F34" s="99">
        <v>4.07</v>
      </c>
      <c r="G34" s="109">
        <f t="shared" si="1"/>
        <v>147.159445</v>
      </c>
      <c r="I34" s="7">
        <v>143.089445</v>
      </c>
      <c r="J34" s="7">
        <v>4.07</v>
      </c>
      <c r="K34" s="7">
        <v>147.159445</v>
      </c>
    </row>
    <row r="35" spans="1:11" ht="15.75">
      <c r="A35" s="47" t="s">
        <v>69</v>
      </c>
      <c r="B35" s="19">
        <v>116</v>
      </c>
      <c r="C35" s="17">
        <f t="shared" si="0"/>
        <v>1073.9739039329127</v>
      </c>
      <c r="D35" s="106">
        <f t="shared" si="3"/>
        <v>56.84018646519852</v>
      </c>
      <c r="E35" s="103">
        <f t="shared" si="2"/>
        <v>128.4780725348015</v>
      </c>
      <c r="F35" s="99">
        <v>4.07</v>
      </c>
      <c r="G35" s="109">
        <f t="shared" si="1"/>
        <v>189.388259</v>
      </c>
      <c r="I35" s="7">
        <v>185.318259</v>
      </c>
      <c r="J35" s="7">
        <v>4.07</v>
      </c>
      <c r="K35" s="7">
        <v>189.388259</v>
      </c>
    </row>
    <row r="36" spans="1:11" ht="15.75">
      <c r="A36" s="47" t="s">
        <v>71</v>
      </c>
      <c r="B36" s="19">
        <v>116</v>
      </c>
      <c r="C36" s="17">
        <f t="shared" si="0"/>
        <v>2207.9710557137123</v>
      </c>
      <c r="D36" s="106">
        <f t="shared" si="3"/>
        <v>56.84018646519852</v>
      </c>
      <c r="E36" s="103">
        <f t="shared" si="2"/>
        <v>264.13664653480146</v>
      </c>
      <c r="F36" s="99">
        <v>4.07</v>
      </c>
      <c r="G36" s="109">
        <f t="shared" si="1"/>
        <v>325.046833</v>
      </c>
      <c r="I36" s="7">
        <v>320.976833</v>
      </c>
      <c r="J36" s="7">
        <v>4.07</v>
      </c>
      <c r="K36" s="7">
        <v>325.046833</v>
      </c>
    </row>
    <row r="37" spans="1:11" ht="15.75">
      <c r="A37" s="47" t="s">
        <v>73</v>
      </c>
      <c r="B37" s="19">
        <v>116</v>
      </c>
      <c r="C37" s="17">
        <f t="shared" si="0"/>
        <v>1157.9736907865124</v>
      </c>
      <c r="D37" s="106">
        <f t="shared" si="3"/>
        <v>56.84018646519852</v>
      </c>
      <c r="E37" s="103">
        <f t="shared" si="2"/>
        <v>138.52685553480148</v>
      </c>
      <c r="F37" s="99">
        <v>4.07</v>
      </c>
      <c r="G37" s="109">
        <f t="shared" si="1"/>
        <v>199.437042</v>
      </c>
      <c r="I37" s="7">
        <v>195.367042</v>
      </c>
      <c r="J37" s="7">
        <v>4.07</v>
      </c>
      <c r="K37" s="7">
        <v>199.43704200000002</v>
      </c>
    </row>
    <row r="38" spans="1:11" ht="15.75">
      <c r="A38" s="47" t="s">
        <v>75</v>
      </c>
      <c r="B38" s="19">
        <v>116</v>
      </c>
      <c r="C38" s="17">
        <f t="shared" si="0"/>
        <v>1354.9732101137124</v>
      </c>
      <c r="D38" s="106">
        <f t="shared" si="3"/>
        <v>56.84018646519852</v>
      </c>
      <c r="E38" s="103">
        <f t="shared" si="2"/>
        <v>162.09364653480148</v>
      </c>
      <c r="F38" s="99">
        <v>4.07</v>
      </c>
      <c r="G38" s="109">
        <f t="shared" si="1"/>
        <v>223.003833</v>
      </c>
      <c r="I38" s="7">
        <v>218.933833</v>
      </c>
      <c r="J38" s="7">
        <v>4.07</v>
      </c>
      <c r="K38" s="7">
        <v>223.003833</v>
      </c>
    </row>
    <row r="39" spans="1:11" ht="16.5" thickBot="1">
      <c r="A39" s="51" t="s">
        <v>77</v>
      </c>
      <c r="B39" s="46">
        <v>116</v>
      </c>
      <c r="C39" s="52">
        <f t="shared" si="0"/>
        <v>967.9741738985128</v>
      </c>
      <c r="D39" s="107">
        <f t="shared" si="3"/>
        <v>56.84018646519852</v>
      </c>
      <c r="E39" s="104">
        <f t="shared" si="2"/>
        <v>115.79746553480152</v>
      </c>
      <c r="F39" s="100">
        <v>4.07</v>
      </c>
      <c r="G39" s="110">
        <f t="shared" si="1"/>
        <v>176.70765200000002</v>
      </c>
      <c r="I39" s="7">
        <v>172.63765200000003</v>
      </c>
      <c r="J39" s="7">
        <v>4.07</v>
      </c>
      <c r="K39" s="7">
        <v>176.707652</v>
      </c>
    </row>
    <row r="40" spans="1:11" ht="16.5" thickBot="1">
      <c r="A40" s="175" t="s">
        <v>662</v>
      </c>
      <c r="B40" s="176"/>
      <c r="C40" s="83">
        <f>SUM(C4:C39)</f>
        <v>40972.07960119595</v>
      </c>
      <c r="D40" s="101">
        <f>SUM(D4:D39)</f>
        <v>1986.4665166371958</v>
      </c>
      <c r="E40" s="101">
        <f>SUM(E4:E39)</f>
        <v>4901.435496362805</v>
      </c>
      <c r="F40" s="101">
        <f>SUM(F4:F39)</f>
        <v>146.51999999999987</v>
      </c>
      <c r="G40" s="114">
        <f>SUM(G4:G39)</f>
        <v>7034.422013000002</v>
      </c>
      <c r="I40" s="20">
        <f>SUM(I4:I39)</f>
        <v>6887.902013000001</v>
      </c>
      <c r="J40" s="20">
        <f>SUM(J4:J39)</f>
        <v>146.51999999999987</v>
      </c>
      <c r="K40" s="20">
        <f>SUM(K4:K39)</f>
        <v>7034.422013000003</v>
      </c>
    </row>
    <row r="41" ht="13.5" thickBot="1"/>
    <row r="42" spans="4:7" ht="15.75" customHeight="1">
      <c r="D42" s="145" t="s">
        <v>643</v>
      </c>
      <c r="E42" s="147" t="s">
        <v>664</v>
      </c>
      <c r="F42" s="126" t="s">
        <v>644</v>
      </c>
      <c r="G42" s="60"/>
    </row>
    <row r="43" spans="4:7" ht="15.75" customHeight="1" thickBot="1">
      <c r="D43" s="146"/>
      <c r="E43" s="148"/>
      <c r="F43" s="127"/>
      <c r="G43" s="60"/>
    </row>
    <row r="44" spans="1:6" ht="15.75">
      <c r="A44" s="183" t="s">
        <v>669</v>
      </c>
      <c r="B44" s="184"/>
      <c r="C44" s="185"/>
      <c r="D44" s="61">
        <f>SUM(G5+G6)</f>
        <v>113.71697999999998</v>
      </c>
      <c r="E44" s="62">
        <v>2</v>
      </c>
      <c r="F44" s="69">
        <f>D44/E44</f>
        <v>56.85848999999999</v>
      </c>
    </row>
    <row r="45" spans="1:6" ht="16.5" thickBot="1">
      <c r="A45" s="180" t="s">
        <v>666</v>
      </c>
      <c r="B45" s="181"/>
      <c r="C45" s="182"/>
      <c r="D45" s="63">
        <f>G40-D44</f>
        <v>6920.705033000002</v>
      </c>
      <c r="E45" s="64">
        <v>34</v>
      </c>
      <c r="F45" s="63">
        <f>D45/E45</f>
        <v>203.55014802941182</v>
      </c>
    </row>
    <row r="46" spans="2:6" ht="16.5" thickBot="1">
      <c r="B46" s="144"/>
      <c r="C46" s="144"/>
      <c r="D46" s="65">
        <f>SUM(D41:D45)</f>
        <v>7034.422013000002</v>
      </c>
      <c r="E46" s="65">
        <f>SUM(E41:E45)</f>
        <v>36</v>
      </c>
      <c r="F46" s="65">
        <f>D46/E46</f>
        <v>195.4006114722223</v>
      </c>
    </row>
  </sheetData>
  <sheetProtection/>
  <mergeCells count="15">
    <mergeCell ref="A45:C45"/>
    <mergeCell ref="B46:C46"/>
    <mergeCell ref="D42:D43"/>
    <mergeCell ref="E42:E43"/>
    <mergeCell ref="F42:F43"/>
    <mergeCell ref="I2:I3"/>
    <mergeCell ref="A44:C44"/>
    <mergeCell ref="J2:J3"/>
    <mergeCell ref="K2:K3"/>
    <mergeCell ref="A40:B40"/>
    <mergeCell ref="A1:G1"/>
    <mergeCell ref="A2:A3"/>
    <mergeCell ref="C2:C3"/>
    <mergeCell ref="F2:F3"/>
    <mergeCell ref="G2:G3"/>
  </mergeCells>
  <printOptions/>
  <pageMargins left="0.7" right="0.17" top="0.22" bottom="0.32" header="0.17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46"/>
  <sheetViews>
    <sheetView showGridLines="0" zoomScalePageLayoutView="0" workbookViewId="0" topLeftCell="A16">
      <selection activeCell="I16" sqref="I1:K16384"/>
    </sheetView>
  </sheetViews>
  <sheetFormatPr defaultColWidth="6.8515625" defaultRowHeight="12.75"/>
  <cols>
    <col min="1" max="1" width="8.7109375" style="35" customWidth="1"/>
    <col min="2" max="3" width="10.00390625" style="35" customWidth="1"/>
    <col min="4" max="6" width="14.7109375" style="35" customWidth="1"/>
    <col min="7" max="7" width="11.8515625" style="35" customWidth="1"/>
    <col min="8" max="8" width="6.8515625" style="0" customWidth="1"/>
    <col min="9" max="9" width="8.28125" style="0" hidden="1" customWidth="1"/>
    <col min="10" max="10" width="7.8515625" style="0" hidden="1" customWidth="1"/>
    <col min="11" max="11" width="10.00390625" style="0" hidden="1" customWidth="1"/>
  </cols>
  <sheetData>
    <row r="1" spans="1:10" ht="42.75" customHeight="1" thickBot="1">
      <c r="A1" s="186" t="s">
        <v>659</v>
      </c>
      <c r="B1" s="187"/>
      <c r="C1" s="187"/>
      <c r="D1" s="187"/>
      <c r="E1" s="187"/>
      <c r="F1" s="187"/>
      <c r="G1" s="188"/>
      <c r="J1" s="4"/>
    </row>
    <row r="2" spans="1:11" s="11" customFormat="1" ht="24" customHeight="1" thickBot="1">
      <c r="A2" s="137" t="s">
        <v>671</v>
      </c>
      <c r="B2" s="8" t="s">
        <v>636</v>
      </c>
      <c r="C2" s="138" t="s">
        <v>637</v>
      </c>
      <c r="D2" s="9" t="s">
        <v>638</v>
      </c>
      <c r="E2" s="10" t="s">
        <v>639</v>
      </c>
      <c r="F2" s="140" t="s">
        <v>672</v>
      </c>
      <c r="G2" s="140" t="s">
        <v>670</v>
      </c>
      <c r="I2" s="157" t="s">
        <v>3</v>
      </c>
      <c r="J2" s="157" t="s">
        <v>4</v>
      </c>
      <c r="K2" s="157" t="s">
        <v>5</v>
      </c>
    </row>
    <row r="3" spans="1:11" s="11" customFormat="1" ht="28.5" customHeight="1" thickBot="1">
      <c r="A3" s="137"/>
      <c r="B3" s="12" t="s">
        <v>640</v>
      </c>
      <c r="C3" s="139"/>
      <c r="D3" s="13" t="s">
        <v>641</v>
      </c>
      <c r="E3" s="14" t="s">
        <v>642</v>
      </c>
      <c r="F3" s="141"/>
      <c r="G3" s="155"/>
      <c r="I3" s="158"/>
      <c r="J3" s="158"/>
      <c r="K3" s="158"/>
    </row>
    <row r="4" spans="1:11" ht="15.75">
      <c r="A4" s="47" t="s">
        <v>6</v>
      </c>
      <c r="B4" s="15">
        <v>116</v>
      </c>
      <c r="C4" s="17">
        <f aca="true" t="shared" si="0" ref="C4:C39">E4*8.3592</f>
        <v>909.9743328137125</v>
      </c>
      <c r="D4" s="105">
        <f>B4*101610/62210*30/100</f>
        <v>56.84018646519852</v>
      </c>
      <c r="E4" s="102">
        <f>I4-D4</f>
        <v>108.85902153480149</v>
      </c>
      <c r="F4" s="99">
        <v>4.07</v>
      </c>
      <c r="G4" s="108">
        <f aca="true" t="shared" si="1" ref="G4:G39">D4+E4+F4</f>
        <v>169.769208</v>
      </c>
      <c r="I4" s="7">
        <v>165.699208</v>
      </c>
      <c r="J4" s="7">
        <v>4.07</v>
      </c>
      <c r="K4" s="7">
        <v>169.769208</v>
      </c>
    </row>
    <row r="5" spans="1:11" ht="15.75">
      <c r="A5" s="47" t="s">
        <v>9</v>
      </c>
      <c r="B5" s="15">
        <v>54</v>
      </c>
      <c r="C5" s="17">
        <f t="shared" si="0"/>
        <v>783.9871341767283</v>
      </c>
      <c r="D5" s="106">
        <f>B5*101610/62210*30/100</f>
        <v>26.460086802764827</v>
      </c>
      <c r="E5" s="103">
        <f aca="true" t="shared" si="2" ref="E5:E39">I5-D5</f>
        <v>93.78734019723518</v>
      </c>
      <c r="F5" s="99">
        <v>4.07</v>
      </c>
      <c r="G5" s="109">
        <f t="shared" si="1"/>
        <v>124.31742700000001</v>
      </c>
      <c r="I5" s="7">
        <v>120.24742700000002</v>
      </c>
      <c r="J5" s="7">
        <v>4.07</v>
      </c>
      <c r="K5" s="7">
        <v>124.317427</v>
      </c>
    </row>
    <row r="6" spans="1:11" ht="15.75">
      <c r="A6" s="47" t="s">
        <v>11</v>
      </c>
      <c r="B6" s="15">
        <v>56</v>
      </c>
      <c r="C6" s="17">
        <f t="shared" si="0"/>
        <v>142.98835396659229</v>
      </c>
      <c r="D6" s="106">
        <f aca="true" t="shared" si="3" ref="D6:D39">B6*101610/62210*30/100</f>
        <v>27.440090017682042</v>
      </c>
      <c r="E6" s="103">
        <f t="shared" si="2"/>
        <v>17.10550698231796</v>
      </c>
      <c r="F6" s="99">
        <v>4.07</v>
      </c>
      <c r="G6" s="109">
        <f t="shared" si="1"/>
        <v>48.615597</v>
      </c>
      <c r="I6" s="7">
        <v>44.545597</v>
      </c>
      <c r="J6" s="7">
        <v>4.07</v>
      </c>
      <c r="K6" s="7">
        <v>48.615597</v>
      </c>
    </row>
    <row r="7" spans="1:11" ht="15.75">
      <c r="A7" s="47" t="s">
        <v>13</v>
      </c>
      <c r="B7" s="19">
        <v>116</v>
      </c>
      <c r="C7" s="17">
        <f t="shared" si="0"/>
        <v>946.9742418137126</v>
      </c>
      <c r="D7" s="106">
        <f t="shared" si="3"/>
        <v>56.84018646519852</v>
      </c>
      <c r="E7" s="103">
        <f t="shared" si="2"/>
        <v>113.2852715348015</v>
      </c>
      <c r="F7" s="99">
        <v>4.07</v>
      </c>
      <c r="G7" s="109">
        <f t="shared" si="1"/>
        <v>174.195458</v>
      </c>
      <c r="I7" s="7">
        <v>170.125458</v>
      </c>
      <c r="J7" s="7">
        <v>4.07</v>
      </c>
      <c r="K7" s="7">
        <v>174.195458</v>
      </c>
    </row>
    <row r="8" spans="1:11" ht="15.75">
      <c r="A8" s="47" t="s">
        <v>15</v>
      </c>
      <c r="B8" s="19">
        <v>116</v>
      </c>
      <c r="C8" s="17">
        <f t="shared" si="0"/>
        <v>848.9744751593124</v>
      </c>
      <c r="D8" s="106">
        <f t="shared" si="3"/>
        <v>56.84018646519852</v>
      </c>
      <c r="E8" s="103">
        <f t="shared" si="2"/>
        <v>101.56168953480147</v>
      </c>
      <c r="F8" s="99">
        <v>4.07</v>
      </c>
      <c r="G8" s="109">
        <f t="shared" si="1"/>
        <v>162.47187599999998</v>
      </c>
      <c r="I8" s="7">
        <v>158.401876</v>
      </c>
      <c r="J8" s="7">
        <v>4.07</v>
      </c>
      <c r="K8" s="7">
        <v>162.471876</v>
      </c>
    </row>
    <row r="9" spans="1:11" ht="15.75">
      <c r="A9" s="47" t="s">
        <v>17</v>
      </c>
      <c r="B9" s="19">
        <v>116</v>
      </c>
      <c r="C9" s="17">
        <f t="shared" si="0"/>
        <v>1352.9732129993124</v>
      </c>
      <c r="D9" s="106">
        <f t="shared" si="3"/>
        <v>56.84018646519852</v>
      </c>
      <c r="E9" s="103">
        <f t="shared" si="2"/>
        <v>161.85438953480147</v>
      </c>
      <c r="F9" s="99">
        <v>4.07</v>
      </c>
      <c r="G9" s="109">
        <f t="shared" si="1"/>
        <v>222.76457599999998</v>
      </c>
      <c r="I9" s="7">
        <v>218.69457599999998</v>
      </c>
      <c r="J9" s="7">
        <v>4.07</v>
      </c>
      <c r="K9" s="7">
        <v>222.76457600000003</v>
      </c>
    </row>
    <row r="10" spans="1:11" ht="15.75">
      <c r="A10" s="47" t="s">
        <v>19</v>
      </c>
      <c r="B10" s="19">
        <v>116</v>
      </c>
      <c r="C10" s="17">
        <f t="shared" si="0"/>
        <v>740.9747480105125</v>
      </c>
      <c r="D10" s="106">
        <f t="shared" si="3"/>
        <v>56.84018646519852</v>
      </c>
      <c r="E10" s="103">
        <f t="shared" si="2"/>
        <v>88.64182553480148</v>
      </c>
      <c r="F10" s="99">
        <v>4.07</v>
      </c>
      <c r="G10" s="109">
        <f t="shared" si="1"/>
        <v>149.552012</v>
      </c>
      <c r="I10" s="7">
        <v>145.482012</v>
      </c>
      <c r="J10" s="7">
        <v>4.07</v>
      </c>
      <c r="K10" s="7">
        <v>149.552012</v>
      </c>
    </row>
    <row r="11" spans="1:11" ht="15.75">
      <c r="A11" s="47" t="s">
        <v>21</v>
      </c>
      <c r="B11" s="19">
        <v>116</v>
      </c>
      <c r="C11" s="17">
        <f t="shared" si="0"/>
        <v>1136.9737587017128</v>
      </c>
      <c r="D11" s="106">
        <f t="shared" si="3"/>
        <v>56.84018646519852</v>
      </c>
      <c r="E11" s="103">
        <f t="shared" si="2"/>
        <v>136.01466153480152</v>
      </c>
      <c r="F11" s="99">
        <v>4.07</v>
      </c>
      <c r="G11" s="109">
        <f t="shared" si="1"/>
        <v>196.92484800000003</v>
      </c>
      <c r="I11" s="7">
        <v>192.85484800000003</v>
      </c>
      <c r="J11" s="7">
        <v>4.07</v>
      </c>
      <c r="K11" s="7">
        <v>196.924848</v>
      </c>
    </row>
    <row r="12" spans="1:11" ht="15.75">
      <c r="A12" s="47" t="s">
        <v>23</v>
      </c>
      <c r="B12" s="19">
        <v>116</v>
      </c>
      <c r="C12" s="17">
        <f t="shared" si="0"/>
        <v>967.9741738985128</v>
      </c>
      <c r="D12" s="106">
        <f t="shared" si="3"/>
        <v>56.84018646519852</v>
      </c>
      <c r="E12" s="103">
        <f t="shared" si="2"/>
        <v>115.79746553480152</v>
      </c>
      <c r="F12" s="99">
        <v>4.07</v>
      </c>
      <c r="G12" s="109">
        <f t="shared" si="1"/>
        <v>176.70765200000002</v>
      </c>
      <c r="I12" s="7">
        <v>172.63765200000003</v>
      </c>
      <c r="J12" s="7">
        <v>4.07</v>
      </c>
      <c r="K12" s="7">
        <v>176.707652</v>
      </c>
    </row>
    <row r="13" spans="1:11" ht="15.75">
      <c r="A13" s="47" t="s">
        <v>25</v>
      </c>
      <c r="B13" s="19">
        <v>116</v>
      </c>
      <c r="C13" s="17">
        <f t="shared" si="0"/>
        <v>1061.9739463241126</v>
      </c>
      <c r="D13" s="106">
        <f t="shared" si="3"/>
        <v>56.84018646519852</v>
      </c>
      <c r="E13" s="103">
        <f t="shared" si="2"/>
        <v>127.04253353480149</v>
      </c>
      <c r="F13" s="99">
        <v>4.07</v>
      </c>
      <c r="G13" s="109">
        <f t="shared" si="1"/>
        <v>187.95272</v>
      </c>
      <c r="I13" s="7">
        <v>183.88272</v>
      </c>
      <c r="J13" s="7">
        <v>4.07</v>
      </c>
      <c r="K13" s="7">
        <v>187.95272</v>
      </c>
    </row>
    <row r="14" spans="1:11" ht="15.75">
      <c r="A14" s="47" t="s">
        <v>27</v>
      </c>
      <c r="B14" s="19">
        <v>116</v>
      </c>
      <c r="C14" s="17">
        <f t="shared" si="0"/>
        <v>910.9743188321123</v>
      </c>
      <c r="D14" s="106">
        <f t="shared" si="3"/>
        <v>56.84018646519852</v>
      </c>
      <c r="E14" s="103">
        <f t="shared" si="2"/>
        <v>108.97864853480147</v>
      </c>
      <c r="F14" s="99">
        <v>4.07</v>
      </c>
      <c r="G14" s="109">
        <f t="shared" si="1"/>
        <v>169.88883499999997</v>
      </c>
      <c r="I14" s="7">
        <v>165.81883499999998</v>
      </c>
      <c r="J14" s="7">
        <v>4.07</v>
      </c>
      <c r="K14" s="7">
        <v>169.888835</v>
      </c>
    </row>
    <row r="15" spans="1:11" ht="15.75">
      <c r="A15" s="47" t="s">
        <v>29</v>
      </c>
      <c r="B15" s="19">
        <v>116</v>
      </c>
      <c r="C15" s="17">
        <f t="shared" si="0"/>
        <v>581.9751571385124</v>
      </c>
      <c r="D15" s="106">
        <f t="shared" si="3"/>
        <v>56.84018646519852</v>
      </c>
      <c r="E15" s="103">
        <f t="shared" si="2"/>
        <v>69.62091553480147</v>
      </c>
      <c r="F15" s="99">
        <v>4.07</v>
      </c>
      <c r="G15" s="109">
        <f t="shared" si="1"/>
        <v>130.53110199999998</v>
      </c>
      <c r="I15" s="7">
        <v>126.461102</v>
      </c>
      <c r="J15" s="7">
        <v>4.07</v>
      </c>
      <c r="K15" s="7">
        <v>130.531102</v>
      </c>
    </row>
    <row r="16" spans="1:11" ht="15.75">
      <c r="A16" s="47" t="s">
        <v>31</v>
      </c>
      <c r="B16" s="19">
        <v>116</v>
      </c>
      <c r="C16" s="17">
        <f t="shared" si="0"/>
        <v>1960.9716754001126</v>
      </c>
      <c r="D16" s="106">
        <f t="shared" si="3"/>
        <v>56.84018646519852</v>
      </c>
      <c r="E16" s="103">
        <f t="shared" si="2"/>
        <v>234.5884385348015</v>
      </c>
      <c r="F16" s="99">
        <v>4.07</v>
      </c>
      <c r="G16" s="109">
        <f t="shared" si="1"/>
        <v>295.498625</v>
      </c>
      <c r="I16" s="7">
        <v>291.428625</v>
      </c>
      <c r="J16" s="7">
        <v>4.07</v>
      </c>
      <c r="K16" s="7">
        <v>295.498625</v>
      </c>
    </row>
    <row r="17" spans="1:11" ht="15.75">
      <c r="A17" s="47" t="s">
        <v>33</v>
      </c>
      <c r="B17" s="19">
        <v>116</v>
      </c>
      <c r="C17" s="17">
        <f t="shared" si="0"/>
        <v>797.9746114361125</v>
      </c>
      <c r="D17" s="106">
        <f t="shared" si="3"/>
        <v>56.84018646519852</v>
      </c>
      <c r="E17" s="103">
        <f t="shared" si="2"/>
        <v>95.46064353480148</v>
      </c>
      <c r="F17" s="99">
        <v>4.07</v>
      </c>
      <c r="G17" s="109">
        <f t="shared" si="1"/>
        <v>156.37082999999998</v>
      </c>
      <c r="I17" s="7">
        <v>152.30083</v>
      </c>
      <c r="J17" s="7">
        <v>4.07</v>
      </c>
      <c r="K17" s="7">
        <v>156.37083</v>
      </c>
    </row>
    <row r="18" spans="1:11" ht="15.75">
      <c r="A18" s="47" t="s">
        <v>35</v>
      </c>
      <c r="B18" s="19">
        <v>116</v>
      </c>
      <c r="C18" s="17">
        <f t="shared" si="0"/>
        <v>353.97572015451243</v>
      </c>
      <c r="D18" s="106">
        <f t="shared" si="3"/>
        <v>56.84018646519852</v>
      </c>
      <c r="E18" s="103">
        <f t="shared" si="2"/>
        <v>42.34564553480147</v>
      </c>
      <c r="F18" s="99">
        <v>4.07</v>
      </c>
      <c r="G18" s="109">
        <f t="shared" si="1"/>
        <v>103.255832</v>
      </c>
      <c r="I18" s="7">
        <v>99.18583199999999</v>
      </c>
      <c r="J18" s="7">
        <v>4.07</v>
      </c>
      <c r="K18" s="7">
        <v>103.255832</v>
      </c>
    </row>
    <row r="19" spans="1:11" ht="15.75">
      <c r="A19" s="47" t="s">
        <v>37</v>
      </c>
      <c r="B19" s="19">
        <v>116</v>
      </c>
      <c r="C19" s="17">
        <f t="shared" si="0"/>
        <v>1548.9727212305127</v>
      </c>
      <c r="D19" s="106">
        <f t="shared" si="3"/>
        <v>56.84018646519852</v>
      </c>
      <c r="E19" s="103">
        <f t="shared" si="2"/>
        <v>185.3015505348015</v>
      </c>
      <c r="F19" s="99">
        <v>4.07</v>
      </c>
      <c r="G19" s="109">
        <f t="shared" si="1"/>
        <v>246.211737</v>
      </c>
      <c r="I19" s="7">
        <v>242.141737</v>
      </c>
      <c r="J19" s="7">
        <v>4.07</v>
      </c>
      <c r="K19" s="7">
        <v>246.211737</v>
      </c>
    </row>
    <row r="20" spans="1:11" ht="15.75">
      <c r="A20" s="47" t="s">
        <v>39</v>
      </c>
      <c r="B20" s="19">
        <v>116</v>
      </c>
      <c r="C20" s="17">
        <f t="shared" si="0"/>
        <v>1485.9728664617123</v>
      </c>
      <c r="D20" s="106">
        <f t="shared" si="3"/>
        <v>56.84018646519852</v>
      </c>
      <c r="E20" s="103">
        <f t="shared" si="2"/>
        <v>177.76496153480147</v>
      </c>
      <c r="F20" s="99">
        <v>4.07</v>
      </c>
      <c r="G20" s="109">
        <f t="shared" si="1"/>
        <v>238.67514799999998</v>
      </c>
      <c r="I20" s="7">
        <v>234.60514799999999</v>
      </c>
      <c r="J20" s="7">
        <v>4.07</v>
      </c>
      <c r="K20" s="7">
        <v>238.675148</v>
      </c>
    </row>
    <row r="21" spans="1:11" ht="15.75">
      <c r="A21" s="47" t="s">
        <v>41</v>
      </c>
      <c r="B21" s="19">
        <v>116</v>
      </c>
      <c r="C21" s="17">
        <f t="shared" si="0"/>
        <v>1149.9737274065124</v>
      </c>
      <c r="D21" s="106">
        <f t="shared" si="3"/>
        <v>56.84018646519852</v>
      </c>
      <c r="E21" s="103">
        <f t="shared" si="2"/>
        <v>137.56983053480147</v>
      </c>
      <c r="F21" s="99">
        <v>4.07</v>
      </c>
      <c r="G21" s="109">
        <f t="shared" si="1"/>
        <v>198.48001699999998</v>
      </c>
      <c r="I21" s="7">
        <v>194.41001699999998</v>
      </c>
      <c r="J21" s="7">
        <v>4.07</v>
      </c>
      <c r="K21" s="7">
        <v>198.48001699999998</v>
      </c>
    </row>
    <row r="22" spans="1:11" ht="15.75">
      <c r="A22" s="47" t="s">
        <v>43</v>
      </c>
      <c r="B22" s="19">
        <v>116</v>
      </c>
      <c r="C22" s="17">
        <f t="shared" si="0"/>
        <v>259.9759644473126</v>
      </c>
      <c r="D22" s="106">
        <f t="shared" si="3"/>
        <v>56.84018646519852</v>
      </c>
      <c r="E22" s="103">
        <f t="shared" si="2"/>
        <v>31.10057953480149</v>
      </c>
      <c r="F22" s="99">
        <v>4.07</v>
      </c>
      <c r="G22" s="109">
        <f t="shared" si="1"/>
        <v>92.01076600000002</v>
      </c>
      <c r="I22" s="7">
        <v>87.94076600000001</v>
      </c>
      <c r="J22" s="7">
        <v>4.07</v>
      </c>
      <c r="K22" s="7">
        <v>92.01076599999999</v>
      </c>
    </row>
    <row r="23" spans="1:11" ht="15.75">
      <c r="A23" s="47" t="s">
        <v>45</v>
      </c>
      <c r="B23" s="19">
        <v>116</v>
      </c>
      <c r="C23" s="17">
        <f t="shared" si="0"/>
        <v>906.9743246033127</v>
      </c>
      <c r="D23" s="106">
        <f t="shared" si="3"/>
        <v>56.84018646519852</v>
      </c>
      <c r="E23" s="103">
        <f t="shared" si="2"/>
        <v>108.5001345348015</v>
      </c>
      <c r="F23" s="99">
        <v>4.07</v>
      </c>
      <c r="G23" s="109">
        <f t="shared" si="1"/>
        <v>169.410321</v>
      </c>
      <c r="I23" s="7">
        <v>165.34032100000002</v>
      </c>
      <c r="J23" s="7">
        <v>4.07</v>
      </c>
      <c r="K23" s="7">
        <v>169.410321</v>
      </c>
    </row>
    <row r="24" spans="1:11" ht="15.75">
      <c r="A24" s="47" t="s">
        <v>47</v>
      </c>
      <c r="B24" s="19">
        <v>116</v>
      </c>
      <c r="C24" s="17">
        <f t="shared" si="0"/>
        <v>424.97555502171247</v>
      </c>
      <c r="D24" s="106">
        <f t="shared" si="3"/>
        <v>56.84018646519852</v>
      </c>
      <c r="E24" s="103">
        <f t="shared" si="2"/>
        <v>50.83926153480147</v>
      </c>
      <c r="F24" s="99">
        <v>4.07</v>
      </c>
      <c r="G24" s="109">
        <f t="shared" si="1"/>
        <v>111.749448</v>
      </c>
      <c r="I24" s="7">
        <v>107.679448</v>
      </c>
      <c r="J24" s="7">
        <v>4.07</v>
      </c>
      <c r="K24" s="7">
        <v>111.749448</v>
      </c>
    </row>
    <row r="25" spans="1:11" ht="15.75">
      <c r="A25" s="47" t="s">
        <v>49</v>
      </c>
      <c r="B25" s="19">
        <v>116</v>
      </c>
      <c r="C25" s="17">
        <f t="shared" si="0"/>
        <v>489.9753818273125</v>
      </c>
      <c r="D25" s="106">
        <f t="shared" si="3"/>
        <v>56.84018646519852</v>
      </c>
      <c r="E25" s="103">
        <f t="shared" si="2"/>
        <v>58.61510453480148</v>
      </c>
      <c r="F25" s="99">
        <v>4.07</v>
      </c>
      <c r="G25" s="109">
        <f t="shared" si="1"/>
        <v>119.52529100000001</v>
      </c>
      <c r="I25" s="7">
        <v>115.455291</v>
      </c>
      <c r="J25" s="7">
        <v>4.07</v>
      </c>
      <c r="K25" s="7">
        <v>119.525291</v>
      </c>
    </row>
    <row r="26" spans="1:11" ht="15.75">
      <c r="A26" s="47" t="s">
        <v>51</v>
      </c>
      <c r="B26" s="19">
        <v>116</v>
      </c>
      <c r="C26" s="17">
        <f t="shared" si="0"/>
        <v>1025.9740400609126</v>
      </c>
      <c r="D26" s="106">
        <f t="shared" si="3"/>
        <v>56.84018646519852</v>
      </c>
      <c r="E26" s="103">
        <f t="shared" si="2"/>
        <v>122.73591253480149</v>
      </c>
      <c r="F26" s="99">
        <v>4.07</v>
      </c>
      <c r="G26" s="109">
        <f t="shared" si="1"/>
        <v>183.646099</v>
      </c>
      <c r="I26" s="7">
        <v>179.576099</v>
      </c>
      <c r="J26" s="7">
        <v>4.07</v>
      </c>
      <c r="K26" s="7">
        <v>183.646099</v>
      </c>
    </row>
    <row r="27" spans="1:11" ht="15.75">
      <c r="A27" s="47" t="s">
        <v>53</v>
      </c>
      <c r="B27" s="19">
        <v>116</v>
      </c>
      <c r="C27" s="17">
        <f t="shared" si="0"/>
        <v>1119.9737874089128</v>
      </c>
      <c r="D27" s="106">
        <f t="shared" si="3"/>
        <v>56.84018646519852</v>
      </c>
      <c r="E27" s="103">
        <f t="shared" si="2"/>
        <v>133.98097753480153</v>
      </c>
      <c r="F27" s="99">
        <v>4.07</v>
      </c>
      <c r="G27" s="109">
        <f t="shared" si="1"/>
        <v>194.89116400000003</v>
      </c>
      <c r="I27" s="7">
        <v>190.82116400000004</v>
      </c>
      <c r="J27" s="7">
        <v>4.07</v>
      </c>
      <c r="K27" s="7">
        <v>194.891164</v>
      </c>
    </row>
    <row r="28" spans="1:11" ht="15.75">
      <c r="A28" s="47" t="s">
        <v>55</v>
      </c>
      <c r="B28" s="19">
        <v>116</v>
      </c>
      <c r="C28" s="17">
        <f t="shared" si="0"/>
        <v>1211.9735627201128</v>
      </c>
      <c r="D28" s="106">
        <f t="shared" si="3"/>
        <v>56.84018646519852</v>
      </c>
      <c r="E28" s="103">
        <f t="shared" si="2"/>
        <v>144.98678853480152</v>
      </c>
      <c r="F28" s="99">
        <v>4.07</v>
      </c>
      <c r="G28" s="109">
        <f t="shared" si="1"/>
        <v>205.89697500000003</v>
      </c>
      <c r="I28" s="7">
        <v>201.82697500000003</v>
      </c>
      <c r="J28" s="7">
        <v>4.07</v>
      </c>
      <c r="K28" s="7">
        <v>205.896975</v>
      </c>
    </row>
    <row r="29" spans="1:11" ht="15.75">
      <c r="A29" s="47" t="s">
        <v>57</v>
      </c>
      <c r="B29" s="19">
        <v>116</v>
      </c>
      <c r="C29" s="17">
        <f t="shared" si="0"/>
        <v>1578.9726361505127</v>
      </c>
      <c r="D29" s="106">
        <f t="shared" si="3"/>
        <v>56.84018646519852</v>
      </c>
      <c r="E29" s="103">
        <f t="shared" si="2"/>
        <v>188.8904005348015</v>
      </c>
      <c r="F29" s="99">
        <v>4.07</v>
      </c>
      <c r="G29" s="109">
        <f t="shared" si="1"/>
        <v>249.800587</v>
      </c>
      <c r="I29" s="7">
        <v>245.730587</v>
      </c>
      <c r="J29" s="7">
        <v>4.07</v>
      </c>
      <c r="K29" s="7">
        <v>249.800587</v>
      </c>
    </row>
    <row r="30" spans="1:11" ht="15.75">
      <c r="A30" s="47" t="s">
        <v>59</v>
      </c>
      <c r="B30" s="19">
        <v>116</v>
      </c>
      <c r="C30" s="17">
        <f t="shared" si="0"/>
        <v>1097.9738525873126</v>
      </c>
      <c r="D30" s="106">
        <f t="shared" si="3"/>
        <v>56.84018646519852</v>
      </c>
      <c r="E30" s="103">
        <f t="shared" si="2"/>
        <v>131.3491545348015</v>
      </c>
      <c r="F30" s="99">
        <v>4.07</v>
      </c>
      <c r="G30" s="109">
        <f t="shared" si="1"/>
        <v>192.259341</v>
      </c>
      <c r="I30" s="7">
        <v>188.189341</v>
      </c>
      <c r="J30" s="7">
        <v>4.07</v>
      </c>
      <c r="K30" s="7">
        <v>192.25934100000003</v>
      </c>
    </row>
    <row r="31" spans="1:11" ht="15.75">
      <c r="A31" s="47" t="s">
        <v>61</v>
      </c>
      <c r="B31" s="19">
        <v>116</v>
      </c>
      <c r="C31" s="17">
        <f t="shared" si="0"/>
        <v>863.9744409785126</v>
      </c>
      <c r="D31" s="106">
        <f t="shared" si="3"/>
        <v>56.84018646519852</v>
      </c>
      <c r="E31" s="103">
        <f t="shared" si="2"/>
        <v>103.35611553480149</v>
      </c>
      <c r="F31" s="99">
        <v>4.07</v>
      </c>
      <c r="G31" s="109">
        <f t="shared" si="1"/>
        <v>164.266302</v>
      </c>
      <c r="I31" s="7">
        <v>160.196302</v>
      </c>
      <c r="J31" s="7">
        <v>4.07</v>
      </c>
      <c r="K31" s="7">
        <v>164.266302</v>
      </c>
    </row>
    <row r="32" spans="1:11" ht="15.75">
      <c r="A32" s="47" t="s">
        <v>63</v>
      </c>
      <c r="B32" s="19">
        <v>116</v>
      </c>
      <c r="C32" s="17">
        <f t="shared" si="0"/>
        <v>1525.9727753129125</v>
      </c>
      <c r="D32" s="106">
        <f t="shared" si="3"/>
        <v>56.84018646519852</v>
      </c>
      <c r="E32" s="103">
        <f t="shared" si="2"/>
        <v>182.5500975348015</v>
      </c>
      <c r="F32" s="99">
        <v>4.07</v>
      </c>
      <c r="G32" s="109">
        <f t="shared" si="1"/>
        <v>243.460284</v>
      </c>
      <c r="I32" s="7">
        <v>239.390284</v>
      </c>
      <c r="J32" s="7">
        <v>4.07</v>
      </c>
      <c r="K32" s="7">
        <v>243.460284</v>
      </c>
    </row>
    <row r="33" spans="1:11" ht="15.75">
      <c r="A33" s="47" t="s">
        <v>65</v>
      </c>
      <c r="B33" s="19">
        <v>116</v>
      </c>
      <c r="C33" s="17">
        <f t="shared" si="0"/>
        <v>1037.9739976697128</v>
      </c>
      <c r="D33" s="106">
        <f t="shared" si="3"/>
        <v>56.84018646519852</v>
      </c>
      <c r="E33" s="103">
        <f t="shared" si="2"/>
        <v>124.17145153480152</v>
      </c>
      <c r="F33" s="99">
        <v>4.07</v>
      </c>
      <c r="G33" s="109">
        <f t="shared" si="1"/>
        <v>185.08163800000003</v>
      </c>
      <c r="I33" s="7">
        <v>181.01163800000003</v>
      </c>
      <c r="J33" s="7">
        <v>4.07</v>
      </c>
      <c r="K33" s="7">
        <v>185.081638</v>
      </c>
    </row>
    <row r="34" spans="1:11" ht="15.75">
      <c r="A34" s="47" t="s">
        <v>67</v>
      </c>
      <c r="B34" s="19">
        <v>116</v>
      </c>
      <c r="C34" s="17">
        <f t="shared" si="0"/>
        <v>1406.9730765737124</v>
      </c>
      <c r="D34" s="106">
        <f t="shared" si="3"/>
        <v>56.84018646519852</v>
      </c>
      <c r="E34" s="103">
        <f t="shared" si="2"/>
        <v>168.31432153480148</v>
      </c>
      <c r="F34" s="99">
        <v>4.07</v>
      </c>
      <c r="G34" s="109">
        <f t="shared" si="1"/>
        <v>229.224508</v>
      </c>
      <c r="I34" s="7">
        <v>225.154508</v>
      </c>
      <c r="J34" s="7">
        <v>4.07</v>
      </c>
      <c r="K34" s="7">
        <v>229.22450800000001</v>
      </c>
    </row>
    <row r="35" spans="1:11" ht="15.75">
      <c r="A35" s="47" t="s">
        <v>69</v>
      </c>
      <c r="B35" s="19">
        <v>116</v>
      </c>
      <c r="C35" s="17">
        <f t="shared" si="0"/>
        <v>1051.973969111313</v>
      </c>
      <c r="D35" s="106">
        <f t="shared" si="3"/>
        <v>56.84018646519852</v>
      </c>
      <c r="E35" s="103">
        <f t="shared" si="2"/>
        <v>125.84624953480153</v>
      </c>
      <c r="F35" s="99">
        <v>4.07</v>
      </c>
      <c r="G35" s="109">
        <f t="shared" si="1"/>
        <v>186.75643600000004</v>
      </c>
      <c r="I35" s="7">
        <v>182.68643600000004</v>
      </c>
      <c r="J35" s="7">
        <v>4.07</v>
      </c>
      <c r="K35" s="7">
        <v>186.756436</v>
      </c>
    </row>
    <row r="36" spans="1:11" ht="15.75">
      <c r="A36" s="47" t="s">
        <v>71</v>
      </c>
      <c r="B36" s="19">
        <v>116</v>
      </c>
      <c r="C36" s="17">
        <f t="shared" si="0"/>
        <v>1640.9724714641125</v>
      </c>
      <c r="D36" s="106">
        <f t="shared" si="3"/>
        <v>56.84018646519852</v>
      </c>
      <c r="E36" s="103">
        <f t="shared" si="2"/>
        <v>196.3073585348015</v>
      </c>
      <c r="F36" s="99">
        <v>4.07</v>
      </c>
      <c r="G36" s="109">
        <f t="shared" si="1"/>
        <v>257.21754500000003</v>
      </c>
      <c r="I36" s="7">
        <v>253.147545</v>
      </c>
      <c r="J36" s="7">
        <v>4.07</v>
      </c>
      <c r="K36" s="7">
        <v>257.217545</v>
      </c>
    </row>
    <row r="37" spans="1:11" ht="15.75">
      <c r="A37" s="47" t="s">
        <v>73</v>
      </c>
      <c r="B37" s="19">
        <v>116</v>
      </c>
      <c r="C37" s="17">
        <f t="shared" si="0"/>
        <v>1457.7249479105126</v>
      </c>
      <c r="D37" s="106">
        <f t="shared" si="3"/>
        <v>56.84018646519852</v>
      </c>
      <c r="E37" s="103">
        <f t="shared" si="2"/>
        <v>174.3857005348015</v>
      </c>
      <c r="F37" s="99">
        <v>4.07</v>
      </c>
      <c r="G37" s="109">
        <f t="shared" si="1"/>
        <v>235.295887</v>
      </c>
      <c r="I37" s="7">
        <v>231.225887</v>
      </c>
      <c r="J37" s="7">
        <v>4.07</v>
      </c>
      <c r="K37" s="7">
        <v>235.295887</v>
      </c>
    </row>
    <row r="38" spans="1:11" ht="15.75">
      <c r="A38" s="47" t="s">
        <v>75</v>
      </c>
      <c r="B38" s="19">
        <v>116</v>
      </c>
      <c r="C38" s="17">
        <f t="shared" si="0"/>
        <v>529.9752823193126</v>
      </c>
      <c r="D38" s="106">
        <f t="shared" si="3"/>
        <v>56.84018646519852</v>
      </c>
      <c r="E38" s="103">
        <f t="shared" si="2"/>
        <v>63.40023953480149</v>
      </c>
      <c r="F38" s="99">
        <v>4.07</v>
      </c>
      <c r="G38" s="109">
        <f t="shared" si="1"/>
        <v>124.310426</v>
      </c>
      <c r="I38" s="7">
        <v>120.24042600000001</v>
      </c>
      <c r="J38" s="7">
        <v>4.07</v>
      </c>
      <c r="K38" s="7">
        <v>124.310426</v>
      </c>
    </row>
    <row r="39" spans="1:11" ht="16.5" thickBot="1">
      <c r="A39" s="51" t="s">
        <v>77</v>
      </c>
      <c r="B39" s="46">
        <v>116</v>
      </c>
      <c r="C39" s="52">
        <f t="shared" si="0"/>
        <v>1606.9725706745128</v>
      </c>
      <c r="D39" s="107">
        <f t="shared" si="3"/>
        <v>56.84018646519852</v>
      </c>
      <c r="E39" s="104">
        <f t="shared" si="2"/>
        <v>192.23999553480152</v>
      </c>
      <c r="F39" s="100">
        <v>4.07</v>
      </c>
      <c r="G39" s="110">
        <f t="shared" si="1"/>
        <v>253.15018200000003</v>
      </c>
      <c r="I39" s="7">
        <v>249.08018200000004</v>
      </c>
      <c r="J39" s="7">
        <v>4.07</v>
      </c>
      <c r="K39" s="7">
        <v>253.150182</v>
      </c>
    </row>
    <row r="40" spans="1:11" ht="16.5" thickBot="1">
      <c r="A40" s="175" t="s">
        <v>662</v>
      </c>
      <c r="B40" s="175"/>
      <c r="C40" s="83">
        <f>SUM(C4:C39)</f>
        <v>36923.84181276636</v>
      </c>
      <c r="D40" s="101">
        <f>SUM(D4:D39)</f>
        <v>1986.4665166371958</v>
      </c>
      <c r="E40" s="101">
        <f>SUM(E4:E39)</f>
        <v>4417.1501833628045</v>
      </c>
      <c r="F40" s="101">
        <f>SUM(F4:F39)</f>
        <v>146.51999999999987</v>
      </c>
      <c r="G40" s="114">
        <f>SUM(G4:G39)</f>
        <v>6550.136699999999</v>
      </c>
      <c r="I40" s="20">
        <f>SUM(I4:I39)</f>
        <v>6403.6167000000005</v>
      </c>
      <c r="J40" s="20">
        <f>SUM(J4:J39)</f>
        <v>146.51999999999987</v>
      </c>
      <c r="K40" s="20">
        <f>SUM(K4:K39)</f>
        <v>6550.136699999998</v>
      </c>
    </row>
    <row r="41" ht="13.5" thickBot="1"/>
    <row r="42" spans="4:7" ht="15.75" customHeight="1">
      <c r="D42" s="145" t="s">
        <v>643</v>
      </c>
      <c r="E42" s="147" t="s">
        <v>664</v>
      </c>
      <c r="F42" s="126" t="s">
        <v>644</v>
      </c>
      <c r="G42" s="60"/>
    </row>
    <row r="43" spans="4:7" ht="15.75" customHeight="1" thickBot="1">
      <c r="D43" s="146"/>
      <c r="E43" s="148"/>
      <c r="F43" s="127"/>
      <c r="G43" s="60"/>
    </row>
    <row r="44" spans="1:6" ht="15.75">
      <c r="A44" s="183" t="s">
        <v>669</v>
      </c>
      <c r="B44" s="184"/>
      <c r="C44" s="185"/>
      <c r="D44" s="61">
        <f>SUM(G5+G6)</f>
        <v>172.93302400000002</v>
      </c>
      <c r="E44" s="62">
        <v>2</v>
      </c>
      <c r="F44" s="69">
        <f>D44/E44</f>
        <v>86.46651200000001</v>
      </c>
    </row>
    <row r="45" spans="1:6" ht="16.5" thickBot="1">
      <c r="A45" s="180" t="s">
        <v>666</v>
      </c>
      <c r="B45" s="181"/>
      <c r="C45" s="182"/>
      <c r="D45" s="63">
        <f>G40-D44</f>
        <v>6377.203675999999</v>
      </c>
      <c r="E45" s="64">
        <v>34</v>
      </c>
      <c r="F45" s="63">
        <f>D45/E45</f>
        <v>187.56481399999998</v>
      </c>
    </row>
    <row r="46" spans="2:6" ht="16.5" thickBot="1">
      <c r="B46" s="144"/>
      <c r="C46" s="144"/>
      <c r="D46" s="65">
        <f>SUM(D41:D45)</f>
        <v>6550.136699999999</v>
      </c>
      <c r="E46" s="65">
        <f>SUM(E41:E45)</f>
        <v>36</v>
      </c>
      <c r="F46" s="65">
        <f>D46/E46</f>
        <v>181.94824166666663</v>
      </c>
    </row>
  </sheetData>
  <sheetProtection/>
  <mergeCells count="15">
    <mergeCell ref="A45:C45"/>
    <mergeCell ref="B46:C46"/>
    <mergeCell ref="I2:I3"/>
    <mergeCell ref="J2:J3"/>
    <mergeCell ref="K2:K3"/>
    <mergeCell ref="A40:B40"/>
    <mergeCell ref="D42:D43"/>
    <mergeCell ref="E42:E43"/>
    <mergeCell ref="F42:F43"/>
    <mergeCell ref="A1:G1"/>
    <mergeCell ref="A2:A3"/>
    <mergeCell ref="C2:C3"/>
    <mergeCell ref="F2:F3"/>
    <mergeCell ref="G2:G3"/>
    <mergeCell ref="A44:C44"/>
  </mergeCells>
  <printOptions/>
  <pageMargins left="0.7" right="0.17" top="0.36" bottom="0.42" header="0.17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46"/>
  <sheetViews>
    <sheetView showGridLines="0" zoomScalePageLayoutView="0" workbookViewId="0" topLeftCell="A22">
      <selection activeCell="I22" sqref="I1:K16384"/>
    </sheetView>
  </sheetViews>
  <sheetFormatPr defaultColWidth="6.8515625" defaultRowHeight="12.75"/>
  <cols>
    <col min="1" max="1" width="8.7109375" style="35" customWidth="1"/>
    <col min="2" max="3" width="10.00390625" style="35" customWidth="1"/>
    <col min="4" max="6" width="14.7109375" style="35" customWidth="1"/>
    <col min="7" max="7" width="11.140625" style="0" customWidth="1"/>
    <col min="8" max="8" width="6.8515625" style="0" customWidth="1"/>
    <col min="9" max="9" width="9.57421875" style="0" hidden="1" customWidth="1"/>
    <col min="10" max="10" width="8.421875" style="0" hidden="1" customWidth="1"/>
    <col min="11" max="11" width="9.421875" style="0" hidden="1" customWidth="1"/>
  </cols>
  <sheetData>
    <row r="1" spans="1:10" ht="42.75" customHeight="1" thickBot="1">
      <c r="A1" s="189" t="s">
        <v>674</v>
      </c>
      <c r="B1" s="190"/>
      <c r="C1" s="190"/>
      <c r="D1" s="190"/>
      <c r="E1" s="190"/>
      <c r="F1" s="190"/>
      <c r="G1" s="191"/>
      <c r="J1" s="4"/>
    </row>
    <row r="2" spans="1:11" s="11" customFormat="1" ht="24" customHeight="1" thickBot="1">
      <c r="A2" s="137" t="s">
        <v>671</v>
      </c>
      <c r="B2" s="8" t="s">
        <v>636</v>
      </c>
      <c r="C2" s="138" t="s">
        <v>637</v>
      </c>
      <c r="D2" s="9" t="s">
        <v>638</v>
      </c>
      <c r="E2" s="10" t="s">
        <v>639</v>
      </c>
      <c r="F2" s="140" t="s">
        <v>672</v>
      </c>
      <c r="G2" s="140" t="s">
        <v>670</v>
      </c>
      <c r="I2" s="157" t="s">
        <v>3</v>
      </c>
      <c r="J2" s="157" t="s">
        <v>4</v>
      </c>
      <c r="K2" s="157" t="s">
        <v>5</v>
      </c>
    </row>
    <row r="3" spans="1:11" s="11" customFormat="1" ht="28.5" customHeight="1" thickBot="1">
      <c r="A3" s="137"/>
      <c r="B3" s="12" t="s">
        <v>640</v>
      </c>
      <c r="C3" s="139"/>
      <c r="D3" s="13" t="s">
        <v>641</v>
      </c>
      <c r="E3" s="14" t="s">
        <v>642</v>
      </c>
      <c r="F3" s="141"/>
      <c r="G3" s="155"/>
      <c r="I3" s="158"/>
      <c r="J3" s="158"/>
      <c r="K3" s="158"/>
    </row>
    <row r="4" spans="1:11" ht="15.75">
      <c r="A4" s="47" t="s">
        <v>6</v>
      </c>
      <c r="B4" s="15">
        <v>116</v>
      </c>
      <c r="C4" s="17">
        <f aca="true" t="shared" si="0" ref="C4:C39">E4*8.3592</f>
        <v>1278.9733949993124</v>
      </c>
      <c r="D4" s="105">
        <f>B4*101610/62210*30/100</f>
        <v>56.84018646519852</v>
      </c>
      <c r="E4" s="102">
        <f>I4-D4</f>
        <v>153.00188953480148</v>
      </c>
      <c r="F4" s="99">
        <v>4.07</v>
      </c>
      <c r="G4" s="48">
        <f aca="true" t="shared" si="1" ref="G4:G39">D4+E4+F4</f>
        <v>213.91207599999998</v>
      </c>
      <c r="I4" s="7">
        <v>209.842076</v>
      </c>
      <c r="J4" s="7">
        <v>4.07</v>
      </c>
      <c r="K4" s="7">
        <v>213.912076</v>
      </c>
    </row>
    <row r="5" spans="1:11" ht="15.75">
      <c r="A5" s="47" t="s">
        <v>9</v>
      </c>
      <c r="B5" s="15">
        <v>54</v>
      </c>
      <c r="C5" s="17">
        <f t="shared" si="0"/>
        <v>1041.986494439928</v>
      </c>
      <c r="D5" s="106">
        <f>B5*101610/62210*30/100</f>
        <v>26.460086802764827</v>
      </c>
      <c r="E5" s="103">
        <f aca="true" t="shared" si="2" ref="E5:E39">I5-D5</f>
        <v>124.65146119723516</v>
      </c>
      <c r="F5" s="99">
        <v>4.07</v>
      </c>
      <c r="G5" s="50">
        <f t="shared" si="1"/>
        <v>155.181548</v>
      </c>
      <c r="I5" s="7">
        <v>151.111548</v>
      </c>
      <c r="J5" s="7">
        <v>4.07</v>
      </c>
      <c r="K5" s="7">
        <v>155.181548</v>
      </c>
    </row>
    <row r="6" spans="1:11" ht="15.75">
      <c r="A6" s="47" t="s">
        <v>11</v>
      </c>
      <c r="B6" s="15">
        <v>56</v>
      </c>
      <c r="C6" s="17">
        <f t="shared" si="0"/>
        <v>739.9868447769923</v>
      </c>
      <c r="D6" s="106">
        <f aca="true" t="shared" si="3" ref="D6:D39">B6*101610/62210*30/100</f>
        <v>27.440090017682042</v>
      </c>
      <c r="E6" s="103">
        <f t="shared" si="2"/>
        <v>88.52364398231796</v>
      </c>
      <c r="F6" s="99">
        <v>4.07</v>
      </c>
      <c r="G6" s="50">
        <f t="shared" si="1"/>
        <v>120.03373400000001</v>
      </c>
      <c r="I6" s="7">
        <v>115.963734</v>
      </c>
      <c r="J6" s="7">
        <v>4.07</v>
      </c>
      <c r="K6" s="7">
        <v>120.03373400000001</v>
      </c>
    </row>
    <row r="7" spans="1:11" ht="15.75">
      <c r="A7" s="47" t="s">
        <v>13</v>
      </c>
      <c r="B7" s="19">
        <v>116</v>
      </c>
      <c r="C7" s="17">
        <f t="shared" si="0"/>
        <v>1449.7129723601124</v>
      </c>
      <c r="D7" s="106">
        <f t="shared" si="3"/>
        <v>56.84018646519852</v>
      </c>
      <c r="E7" s="103">
        <f t="shared" si="2"/>
        <v>173.4272385348015</v>
      </c>
      <c r="F7" s="99">
        <v>4.07</v>
      </c>
      <c r="G7" s="50">
        <f t="shared" si="1"/>
        <v>234.337425</v>
      </c>
      <c r="I7" s="7">
        <v>230.267425</v>
      </c>
      <c r="J7" s="7">
        <v>4.07</v>
      </c>
      <c r="K7" s="7">
        <v>234.337425</v>
      </c>
    </row>
    <row r="8" spans="1:11" ht="15.75">
      <c r="A8" s="47" t="s">
        <v>15</v>
      </c>
      <c r="B8" s="19">
        <v>116</v>
      </c>
      <c r="C8" s="17">
        <f t="shared" si="0"/>
        <v>1453.9729460681128</v>
      </c>
      <c r="D8" s="106">
        <f t="shared" si="3"/>
        <v>56.84018646519852</v>
      </c>
      <c r="E8" s="103">
        <f t="shared" si="2"/>
        <v>173.93685353480151</v>
      </c>
      <c r="F8" s="99">
        <v>4.07</v>
      </c>
      <c r="G8" s="50">
        <f t="shared" si="1"/>
        <v>234.84704000000002</v>
      </c>
      <c r="I8" s="7">
        <v>230.77704000000003</v>
      </c>
      <c r="J8" s="7">
        <v>4.07</v>
      </c>
      <c r="K8" s="7">
        <v>234.84704</v>
      </c>
    </row>
    <row r="9" spans="1:11" ht="15.75">
      <c r="A9" s="47" t="s">
        <v>17</v>
      </c>
      <c r="B9" s="19">
        <v>116</v>
      </c>
      <c r="C9" s="17">
        <f t="shared" si="0"/>
        <v>1110.9738212921127</v>
      </c>
      <c r="D9" s="106">
        <f t="shared" si="3"/>
        <v>56.84018646519852</v>
      </c>
      <c r="E9" s="103">
        <f t="shared" si="2"/>
        <v>132.9043235348015</v>
      </c>
      <c r="F9" s="99">
        <v>4.07</v>
      </c>
      <c r="G9" s="50">
        <f t="shared" si="1"/>
        <v>193.81451</v>
      </c>
      <c r="I9" s="7">
        <v>189.74451000000002</v>
      </c>
      <c r="J9" s="7">
        <v>4.07</v>
      </c>
      <c r="K9" s="7">
        <v>193.81450999999998</v>
      </c>
    </row>
    <row r="10" spans="1:11" ht="15.75">
      <c r="A10" s="47" t="s">
        <v>19</v>
      </c>
      <c r="B10" s="19">
        <v>116</v>
      </c>
      <c r="C10" s="17">
        <f t="shared" si="0"/>
        <v>645.9749812073125</v>
      </c>
      <c r="D10" s="106">
        <f t="shared" si="3"/>
        <v>56.84018646519852</v>
      </c>
      <c r="E10" s="103">
        <f t="shared" si="2"/>
        <v>77.27712953480147</v>
      </c>
      <c r="F10" s="99">
        <v>4.07</v>
      </c>
      <c r="G10" s="50">
        <f t="shared" si="1"/>
        <v>138.18731599999998</v>
      </c>
      <c r="I10" s="7">
        <v>134.117316</v>
      </c>
      <c r="J10" s="7">
        <v>4.07</v>
      </c>
      <c r="K10" s="7">
        <v>138.187316</v>
      </c>
    </row>
    <row r="11" spans="1:11" ht="15.75">
      <c r="A11" s="47" t="s">
        <v>21</v>
      </c>
      <c r="B11" s="19">
        <v>116</v>
      </c>
      <c r="C11" s="17">
        <f t="shared" si="0"/>
        <v>470.97543849771256</v>
      </c>
      <c r="D11" s="106">
        <f t="shared" si="3"/>
        <v>56.84018646519852</v>
      </c>
      <c r="E11" s="103">
        <f t="shared" si="2"/>
        <v>56.342166534801486</v>
      </c>
      <c r="F11" s="99">
        <v>4.07</v>
      </c>
      <c r="G11" s="50">
        <f t="shared" si="1"/>
        <v>117.252353</v>
      </c>
      <c r="I11" s="7">
        <v>113.182353</v>
      </c>
      <c r="J11" s="7">
        <v>4.07</v>
      </c>
      <c r="K11" s="7">
        <v>117.252353</v>
      </c>
    </row>
    <row r="12" spans="1:11" ht="15.75">
      <c r="A12" s="47" t="s">
        <v>23</v>
      </c>
      <c r="B12" s="19">
        <v>116</v>
      </c>
      <c r="C12" s="17">
        <f t="shared" si="0"/>
        <v>1341.9732330497125</v>
      </c>
      <c r="D12" s="106">
        <f t="shared" si="3"/>
        <v>56.84018646519852</v>
      </c>
      <c r="E12" s="103">
        <f t="shared" si="2"/>
        <v>160.53847653480148</v>
      </c>
      <c r="F12" s="99">
        <v>4.07</v>
      </c>
      <c r="G12" s="50">
        <f t="shared" si="1"/>
        <v>221.44866299999998</v>
      </c>
      <c r="I12" s="7">
        <v>217.378663</v>
      </c>
      <c r="J12" s="7">
        <v>4.07</v>
      </c>
      <c r="K12" s="7">
        <v>221.448663</v>
      </c>
    </row>
    <row r="13" spans="1:11" ht="15.75">
      <c r="A13" s="47" t="s">
        <v>25</v>
      </c>
      <c r="B13" s="19">
        <v>116</v>
      </c>
      <c r="C13" s="17">
        <f t="shared" si="0"/>
        <v>1420.9730396561129</v>
      </c>
      <c r="D13" s="106">
        <f t="shared" si="3"/>
        <v>56.84018646519852</v>
      </c>
      <c r="E13" s="103">
        <f t="shared" si="2"/>
        <v>169.98911853480152</v>
      </c>
      <c r="F13" s="99">
        <v>4.07</v>
      </c>
      <c r="G13" s="50">
        <f t="shared" si="1"/>
        <v>230.89930500000003</v>
      </c>
      <c r="I13" s="7">
        <v>226.82930500000003</v>
      </c>
      <c r="J13" s="7">
        <v>4.07</v>
      </c>
      <c r="K13" s="7">
        <v>230.899305</v>
      </c>
    </row>
    <row r="14" spans="1:11" ht="15.75">
      <c r="A14" s="47" t="s">
        <v>27</v>
      </c>
      <c r="B14" s="19">
        <v>116</v>
      </c>
      <c r="C14" s="17">
        <f t="shared" si="0"/>
        <v>1254.9734547041126</v>
      </c>
      <c r="D14" s="106">
        <f t="shared" si="3"/>
        <v>56.84018646519852</v>
      </c>
      <c r="E14" s="103">
        <f t="shared" si="2"/>
        <v>150.1308085348015</v>
      </c>
      <c r="F14" s="99">
        <v>4.07</v>
      </c>
      <c r="G14" s="50">
        <f t="shared" si="1"/>
        <v>211.040995</v>
      </c>
      <c r="I14" s="7">
        <v>206.97099500000002</v>
      </c>
      <c r="J14" s="7">
        <v>4.07</v>
      </c>
      <c r="K14" s="7">
        <v>211.040995</v>
      </c>
    </row>
    <row r="15" spans="1:11" ht="15.75">
      <c r="A15" s="47" t="s">
        <v>29</v>
      </c>
      <c r="B15" s="19">
        <v>116</v>
      </c>
      <c r="C15" s="17">
        <f t="shared" si="0"/>
        <v>1093.9738667177126</v>
      </c>
      <c r="D15" s="106">
        <f t="shared" si="3"/>
        <v>56.84018646519852</v>
      </c>
      <c r="E15" s="103">
        <f t="shared" si="2"/>
        <v>130.87064153480148</v>
      </c>
      <c r="F15" s="99">
        <v>4.07</v>
      </c>
      <c r="G15" s="50">
        <f t="shared" si="1"/>
        <v>191.78082799999999</v>
      </c>
      <c r="I15" s="7">
        <v>187.710828</v>
      </c>
      <c r="J15" s="7">
        <v>4.07</v>
      </c>
      <c r="K15" s="7">
        <v>191.780828</v>
      </c>
    </row>
    <row r="16" spans="1:11" ht="15.75">
      <c r="A16" s="47" t="s">
        <v>31</v>
      </c>
      <c r="B16" s="19">
        <v>116</v>
      </c>
      <c r="C16" s="17">
        <f t="shared" si="0"/>
        <v>1307.9733322601126</v>
      </c>
      <c r="D16" s="106">
        <f t="shared" si="3"/>
        <v>56.84018646519852</v>
      </c>
      <c r="E16" s="103">
        <f t="shared" si="2"/>
        <v>156.4711135348015</v>
      </c>
      <c r="F16" s="99">
        <v>4.07</v>
      </c>
      <c r="G16" s="50">
        <f t="shared" si="1"/>
        <v>217.3813</v>
      </c>
      <c r="I16" s="7">
        <v>213.31130000000002</v>
      </c>
      <c r="J16" s="7">
        <v>4.07</v>
      </c>
      <c r="K16" s="7">
        <v>217.3813</v>
      </c>
    </row>
    <row r="17" spans="1:11" ht="15.75">
      <c r="A17" s="47" t="s">
        <v>33</v>
      </c>
      <c r="B17" s="19">
        <v>116</v>
      </c>
      <c r="C17" s="17">
        <f t="shared" si="0"/>
        <v>903.9743414705125</v>
      </c>
      <c r="D17" s="106">
        <f t="shared" si="3"/>
        <v>56.84018646519852</v>
      </c>
      <c r="E17" s="103">
        <f t="shared" si="2"/>
        <v>108.14125053480149</v>
      </c>
      <c r="F17" s="99">
        <v>4.07</v>
      </c>
      <c r="G17" s="50">
        <f t="shared" si="1"/>
        <v>169.051437</v>
      </c>
      <c r="I17" s="7">
        <v>164.981437</v>
      </c>
      <c r="J17" s="7">
        <v>4.07</v>
      </c>
      <c r="K17" s="7">
        <v>169.05143700000002</v>
      </c>
    </row>
    <row r="18" spans="1:11" ht="15.75">
      <c r="A18" s="47" t="s">
        <v>35</v>
      </c>
      <c r="B18" s="19">
        <v>116</v>
      </c>
      <c r="C18" s="17">
        <f t="shared" si="0"/>
        <v>723.9747934361126</v>
      </c>
      <c r="D18" s="106">
        <f t="shared" si="3"/>
        <v>56.84018646519852</v>
      </c>
      <c r="E18" s="103">
        <f t="shared" si="2"/>
        <v>86.60814353480148</v>
      </c>
      <c r="F18" s="99">
        <v>4.07</v>
      </c>
      <c r="G18" s="50">
        <f t="shared" si="1"/>
        <v>147.51833</v>
      </c>
      <c r="I18" s="7">
        <v>143.44833</v>
      </c>
      <c r="J18" s="7">
        <v>4.07</v>
      </c>
      <c r="K18" s="7">
        <v>147.51833</v>
      </c>
    </row>
    <row r="19" spans="1:11" ht="15.75">
      <c r="A19" s="47" t="s">
        <v>37</v>
      </c>
      <c r="B19" s="19">
        <v>116</v>
      </c>
      <c r="C19" s="17">
        <f t="shared" si="0"/>
        <v>870.9744266993126</v>
      </c>
      <c r="D19" s="106">
        <f t="shared" si="3"/>
        <v>56.84018646519852</v>
      </c>
      <c r="E19" s="103">
        <f t="shared" si="2"/>
        <v>104.1935145348015</v>
      </c>
      <c r="F19" s="99">
        <v>4.07</v>
      </c>
      <c r="G19" s="50">
        <f t="shared" si="1"/>
        <v>165.103701</v>
      </c>
      <c r="I19" s="7">
        <v>161.033701</v>
      </c>
      <c r="J19" s="7">
        <v>4.07</v>
      </c>
      <c r="K19" s="7">
        <v>165.103701</v>
      </c>
    </row>
    <row r="20" spans="1:11" ht="15.75">
      <c r="A20" s="47" t="s">
        <v>39</v>
      </c>
      <c r="B20" s="19">
        <v>116</v>
      </c>
      <c r="C20" s="17">
        <f t="shared" si="0"/>
        <v>909.0343324145124</v>
      </c>
      <c r="D20" s="106">
        <f t="shared" si="3"/>
        <v>56.84018646519852</v>
      </c>
      <c r="E20" s="103">
        <f t="shared" si="2"/>
        <v>108.74657053480146</v>
      </c>
      <c r="F20" s="99">
        <v>4.07</v>
      </c>
      <c r="G20" s="50">
        <f t="shared" si="1"/>
        <v>169.65675699999997</v>
      </c>
      <c r="I20" s="7">
        <v>165.58675699999998</v>
      </c>
      <c r="J20" s="7">
        <v>4.07</v>
      </c>
      <c r="K20" s="7">
        <v>169.656757</v>
      </c>
    </row>
    <row r="21" spans="1:11" ht="15.75">
      <c r="A21" s="47" t="s">
        <v>41</v>
      </c>
      <c r="B21" s="19">
        <v>116</v>
      </c>
      <c r="C21" s="17">
        <f t="shared" si="0"/>
        <v>1216.9735513265125</v>
      </c>
      <c r="D21" s="106">
        <f t="shared" si="3"/>
        <v>56.84018646519852</v>
      </c>
      <c r="E21" s="103">
        <f t="shared" si="2"/>
        <v>145.5849305348015</v>
      </c>
      <c r="F21" s="99">
        <v>4.07</v>
      </c>
      <c r="G21" s="50">
        <f t="shared" si="1"/>
        <v>206.495117</v>
      </c>
      <c r="I21" s="7">
        <v>202.425117</v>
      </c>
      <c r="J21" s="7">
        <v>4.07</v>
      </c>
      <c r="K21" s="7">
        <v>206.495117</v>
      </c>
    </row>
    <row r="22" spans="1:11" ht="15.75">
      <c r="A22" s="47" t="s">
        <v>43</v>
      </c>
      <c r="B22" s="19">
        <v>116</v>
      </c>
      <c r="C22" s="17">
        <f t="shared" si="0"/>
        <v>478.97541859611255</v>
      </c>
      <c r="D22" s="106">
        <f t="shared" si="3"/>
        <v>56.84018646519852</v>
      </c>
      <c r="E22" s="103">
        <f t="shared" si="2"/>
        <v>57.29919353480148</v>
      </c>
      <c r="F22" s="99">
        <v>4.07</v>
      </c>
      <c r="G22" s="50">
        <f t="shared" si="1"/>
        <v>118.20938000000001</v>
      </c>
      <c r="I22" s="7">
        <v>114.13938</v>
      </c>
      <c r="J22" s="7">
        <v>4.07</v>
      </c>
      <c r="K22" s="7">
        <v>118.20938000000001</v>
      </c>
    </row>
    <row r="23" spans="1:11" ht="15.75">
      <c r="A23" s="47" t="s">
        <v>45</v>
      </c>
      <c r="B23" s="19">
        <v>116</v>
      </c>
      <c r="C23" s="17">
        <f t="shared" si="0"/>
        <v>1542.9727215281127</v>
      </c>
      <c r="D23" s="106">
        <f t="shared" si="3"/>
        <v>56.84018646519852</v>
      </c>
      <c r="E23" s="103">
        <f t="shared" si="2"/>
        <v>184.58377853480152</v>
      </c>
      <c r="F23" s="99">
        <v>4.07</v>
      </c>
      <c r="G23" s="50">
        <f t="shared" si="1"/>
        <v>245.49396500000003</v>
      </c>
      <c r="I23" s="7">
        <v>241.42396500000004</v>
      </c>
      <c r="J23" s="7">
        <v>4.07</v>
      </c>
      <c r="K23" s="7">
        <v>245.493965</v>
      </c>
    </row>
    <row r="24" spans="1:11" ht="15.75">
      <c r="A24" s="47" t="s">
        <v>47</v>
      </c>
      <c r="B24" s="19">
        <v>116</v>
      </c>
      <c r="C24" s="17">
        <f t="shared" si="0"/>
        <v>1309.9733210153124</v>
      </c>
      <c r="D24" s="106">
        <f t="shared" si="3"/>
        <v>56.84018646519852</v>
      </c>
      <c r="E24" s="103">
        <f t="shared" si="2"/>
        <v>156.7103695348015</v>
      </c>
      <c r="F24" s="99">
        <v>4.07</v>
      </c>
      <c r="G24" s="50">
        <f t="shared" si="1"/>
        <v>217.620556</v>
      </c>
      <c r="I24" s="7">
        <v>213.550556</v>
      </c>
      <c r="J24" s="7">
        <v>4.07</v>
      </c>
      <c r="K24" s="7">
        <v>217.620556</v>
      </c>
    </row>
    <row r="25" spans="1:11" ht="15.75">
      <c r="A25" s="47" t="s">
        <v>49</v>
      </c>
      <c r="B25" s="19">
        <v>116</v>
      </c>
      <c r="C25" s="17">
        <f t="shared" si="0"/>
        <v>1191.9736082945124</v>
      </c>
      <c r="D25" s="106">
        <f t="shared" si="3"/>
        <v>56.84018646519852</v>
      </c>
      <c r="E25" s="103">
        <f t="shared" si="2"/>
        <v>142.59422053480148</v>
      </c>
      <c r="F25" s="99">
        <v>4.07</v>
      </c>
      <c r="G25" s="50">
        <f t="shared" si="1"/>
        <v>203.504407</v>
      </c>
      <c r="I25" s="7">
        <v>199.434407</v>
      </c>
      <c r="J25" s="7">
        <v>4.07</v>
      </c>
      <c r="K25" s="7">
        <v>203.504407</v>
      </c>
    </row>
    <row r="26" spans="1:11" ht="15.75">
      <c r="A26" s="47" t="s">
        <v>51</v>
      </c>
      <c r="B26" s="19">
        <v>116</v>
      </c>
      <c r="C26" s="17">
        <f t="shared" si="0"/>
        <v>284.9759074793124</v>
      </c>
      <c r="D26" s="106">
        <f t="shared" si="3"/>
        <v>56.84018646519852</v>
      </c>
      <c r="E26" s="103">
        <f t="shared" si="2"/>
        <v>34.09128953480147</v>
      </c>
      <c r="F26" s="99">
        <v>4.07</v>
      </c>
      <c r="G26" s="50">
        <f t="shared" si="1"/>
        <v>95.001476</v>
      </c>
      <c r="I26" s="7">
        <v>90.93147599999999</v>
      </c>
      <c r="J26" s="7">
        <v>4.07</v>
      </c>
      <c r="K26" s="7">
        <v>95.00147600000001</v>
      </c>
    </row>
    <row r="27" spans="1:11" ht="15.75">
      <c r="A27" s="47" t="s">
        <v>53</v>
      </c>
      <c r="B27" s="19">
        <v>116</v>
      </c>
      <c r="C27" s="17">
        <f t="shared" si="0"/>
        <v>1410.9730624433123</v>
      </c>
      <c r="D27" s="106">
        <f t="shared" si="3"/>
        <v>56.84018646519852</v>
      </c>
      <c r="E27" s="103">
        <f t="shared" si="2"/>
        <v>168.79283453480147</v>
      </c>
      <c r="F27" s="99">
        <v>4.07</v>
      </c>
      <c r="G27" s="50">
        <f t="shared" si="1"/>
        <v>229.70302099999998</v>
      </c>
      <c r="I27" s="7">
        <v>225.63302099999999</v>
      </c>
      <c r="J27" s="7">
        <v>4.07</v>
      </c>
      <c r="K27" s="7">
        <v>229.703021</v>
      </c>
    </row>
    <row r="28" spans="1:11" ht="15.75">
      <c r="A28" s="47" t="s">
        <v>55</v>
      </c>
      <c r="B28" s="19">
        <v>116</v>
      </c>
      <c r="C28" s="17">
        <f t="shared" si="0"/>
        <v>1393.9731078689126</v>
      </c>
      <c r="D28" s="106">
        <f t="shared" si="3"/>
        <v>56.84018646519852</v>
      </c>
      <c r="E28" s="103">
        <f t="shared" si="2"/>
        <v>166.7591525348015</v>
      </c>
      <c r="F28" s="99">
        <v>4.07</v>
      </c>
      <c r="G28" s="50">
        <f t="shared" si="1"/>
        <v>227.669339</v>
      </c>
      <c r="I28" s="7">
        <v>223.59933900000001</v>
      </c>
      <c r="J28" s="7">
        <v>4.07</v>
      </c>
      <c r="K28" s="7">
        <v>227.669339</v>
      </c>
    </row>
    <row r="29" spans="1:11" ht="15.75">
      <c r="A29" s="47" t="s">
        <v>57</v>
      </c>
      <c r="B29" s="19">
        <v>116</v>
      </c>
      <c r="C29" s="17">
        <f t="shared" si="0"/>
        <v>1490.9728717865125</v>
      </c>
      <c r="D29" s="106">
        <f t="shared" si="3"/>
        <v>56.84018646519852</v>
      </c>
      <c r="E29" s="103">
        <f t="shared" si="2"/>
        <v>178.3631055348015</v>
      </c>
      <c r="F29" s="99">
        <v>4.07</v>
      </c>
      <c r="G29" s="50">
        <f t="shared" si="1"/>
        <v>239.273292</v>
      </c>
      <c r="I29" s="7">
        <v>235.203292</v>
      </c>
      <c r="J29" s="7">
        <v>4.07</v>
      </c>
      <c r="K29" s="7">
        <v>239.273292</v>
      </c>
    </row>
    <row r="30" spans="1:11" ht="15.75">
      <c r="A30" s="47" t="s">
        <v>59</v>
      </c>
      <c r="B30" s="19">
        <v>116</v>
      </c>
      <c r="C30" s="17">
        <f t="shared" si="0"/>
        <v>1118.9738013905126</v>
      </c>
      <c r="D30" s="106">
        <f t="shared" si="3"/>
        <v>56.84018646519852</v>
      </c>
      <c r="E30" s="103">
        <f t="shared" si="2"/>
        <v>133.8613505348015</v>
      </c>
      <c r="F30" s="99">
        <v>4.07</v>
      </c>
      <c r="G30" s="50">
        <f t="shared" si="1"/>
        <v>194.771537</v>
      </c>
      <c r="I30" s="7">
        <v>190.701537</v>
      </c>
      <c r="J30" s="7">
        <v>4.07</v>
      </c>
      <c r="K30" s="7">
        <v>194.771537</v>
      </c>
    </row>
    <row r="31" spans="1:11" ht="15.75">
      <c r="A31" s="47" t="s">
        <v>61</v>
      </c>
      <c r="B31" s="19">
        <v>116</v>
      </c>
      <c r="C31" s="17">
        <f t="shared" si="0"/>
        <v>791.9906279609124</v>
      </c>
      <c r="D31" s="106">
        <f t="shared" si="3"/>
        <v>56.84018646519852</v>
      </c>
      <c r="E31" s="103">
        <f t="shared" si="2"/>
        <v>94.74478753480147</v>
      </c>
      <c r="F31" s="99">
        <v>4.07</v>
      </c>
      <c r="G31" s="50">
        <f t="shared" si="1"/>
        <v>155.65497399999998</v>
      </c>
      <c r="I31" s="7">
        <v>151.584974</v>
      </c>
      <c r="J31" s="7">
        <v>4.07</v>
      </c>
      <c r="K31" s="7">
        <v>155.65497399999998</v>
      </c>
    </row>
    <row r="32" spans="1:11" ht="15.75">
      <c r="A32" s="47" t="s">
        <v>63</v>
      </c>
      <c r="B32" s="19">
        <v>116</v>
      </c>
      <c r="C32" s="17">
        <f t="shared" si="0"/>
        <v>1788.9721074641122</v>
      </c>
      <c r="D32" s="106">
        <f t="shared" si="3"/>
        <v>56.84018646519852</v>
      </c>
      <c r="E32" s="103">
        <f t="shared" si="2"/>
        <v>214.01235853480145</v>
      </c>
      <c r="F32" s="99">
        <v>4.07</v>
      </c>
      <c r="G32" s="50">
        <f t="shared" si="1"/>
        <v>274.92254499999996</v>
      </c>
      <c r="I32" s="7">
        <v>270.85254499999996</v>
      </c>
      <c r="J32" s="7">
        <v>4.07</v>
      </c>
      <c r="K32" s="7">
        <v>274.922545</v>
      </c>
    </row>
    <row r="33" spans="1:11" ht="15.75">
      <c r="A33" s="47" t="s">
        <v>65</v>
      </c>
      <c r="B33" s="19">
        <v>116</v>
      </c>
      <c r="C33" s="17">
        <f t="shared" si="0"/>
        <v>1374.9731561801125</v>
      </c>
      <c r="D33" s="106">
        <f t="shared" si="3"/>
        <v>56.84018646519852</v>
      </c>
      <c r="E33" s="103">
        <f t="shared" si="2"/>
        <v>164.4862135348015</v>
      </c>
      <c r="F33" s="99">
        <v>4.07</v>
      </c>
      <c r="G33" s="50">
        <f t="shared" si="1"/>
        <v>225.3964</v>
      </c>
      <c r="I33" s="7">
        <v>221.3264</v>
      </c>
      <c r="J33" s="7">
        <v>4.07</v>
      </c>
      <c r="K33" s="7">
        <v>225.3964</v>
      </c>
    </row>
    <row r="34" spans="1:11" ht="15.75">
      <c r="A34" s="47" t="s">
        <v>67</v>
      </c>
      <c r="B34" s="19">
        <v>116</v>
      </c>
      <c r="C34" s="17">
        <f t="shared" si="0"/>
        <v>551.9752255001124</v>
      </c>
      <c r="D34" s="106">
        <f t="shared" si="3"/>
        <v>56.84018646519852</v>
      </c>
      <c r="E34" s="103">
        <f t="shared" si="2"/>
        <v>66.03206353480147</v>
      </c>
      <c r="F34" s="99">
        <v>4.07</v>
      </c>
      <c r="G34" s="50">
        <f t="shared" si="1"/>
        <v>126.94224999999997</v>
      </c>
      <c r="I34" s="7">
        <v>122.87225</v>
      </c>
      <c r="J34" s="7">
        <v>4.07</v>
      </c>
      <c r="K34" s="7">
        <v>126.94225</v>
      </c>
    </row>
    <row r="35" spans="1:11" ht="15.75">
      <c r="A35" s="47" t="s">
        <v>69</v>
      </c>
      <c r="B35" s="19">
        <v>116</v>
      </c>
      <c r="C35" s="17">
        <f t="shared" si="0"/>
        <v>1339.9732442945126</v>
      </c>
      <c r="D35" s="106">
        <f t="shared" si="3"/>
        <v>56.84018646519852</v>
      </c>
      <c r="E35" s="103">
        <f t="shared" si="2"/>
        <v>160.2992205348015</v>
      </c>
      <c r="F35" s="99">
        <v>4.07</v>
      </c>
      <c r="G35" s="50">
        <f t="shared" si="1"/>
        <v>221.209407</v>
      </c>
      <c r="I35" s="7">
        <v>217.139407</v>
      </c>
      <c r="J35" s="7">
        <v>4.07</v>
      </c>
      <c r="K35" s="7">
        <v>221.209407</v>
      </c>
    </row>
    <row r="36" spans="1:11" ht="15.75">
      <c r="A36" s="47" t="s">
        <v>71</v>
      </c>
      <c r="B36" s="19">
        <v>116</v>
      </c>
      <c r="C36" s="17">
        <f t="shared" si="0"/>
        <v>1045.9739777681127</v>
      </c>
      <c r="D36" s="106">
        <f t="shared" si="3"/>
        <v>56.84018646519852</v>
      </c>
      <c r="E36" s="103">
        <f t="shared" si="2"/>
        <v>125.1284785348015</v>
      </c>
      <c r="F36" s="99">
        <v>4.07</v>
      </c>
      <c r="G36" s="50">
        <f t="shared" si="1"/>
        <v>186.038665</v>
      </c>
      <c r="I36" s="7">
        <v>181.96866500000002</v>
      </c>
      <c r="J36" s="7">
        <v>4.07</v>
      </c>
      <c r="K36" s="7">
        <v>186.03866499999998</v>
      </c>
    </row>
    <row r="37" spans="1:11" ht="15.75">
      <c r="A37" s="47" t="s">
        <v>73</v>
      </c>
      <c r="B37" s="19">
        <v>116</v>
      </c>
      <c r="C37" s="17">
        <f t="shared" si="0"/>
        <v>1713.9723034457127</v>
      </c>
      <c r="D37" s="106">
        <f t="shared" si="3"/>
        <v>56.84018646519852</v>
      </c>
      <c r="E37" s="103">
        <f t="shared" si="2"/>
        <v>205.0402315348015</v>
      </c>
      <c r="F37" s="99">
        <v>4.07</v>
      </c>
      <c r="G37" s="50">
        <f t="shared" si="1"/>
        <v>265.950418</v>
      </c>
      <c r="I37" s="7">
        <v>261.880418</v>
      </c>
      <c r="J37" s="7">
        <v>4.07</v>
      </c>
      <c r="K37" s="7">
        <v>265.950418</v>
      </c>
    </row>
    <row r="38" spans="1:11" ht="15.75">
      <c r="A38" s="47" t="s">
        <v>75</v>
      </c>
      <c r="B38" s="19">
        <v>116</v>
      </c>
      <c r="C38" s="17">
        <f t="shared" si="0"/>
        <v>869.9744156033127</v>
      </c>
      <c r="D38" s="106">
        <f t="shared" si="3"/>
        <v>56.84018646519852</v>
      </c>
      <c r="E38" s="103">
        <f t="shared" si="2"/>
        <v>104.0738845348015</v>
      </c>
      <c r="F38" s="99">
        <v>4.07</v>
      </c>
      <c r="G38" s="50">
        <f t="shared" si="1"/>
        <v>164.984071</v>
      </c>
      <c r="I38" s="7">
        <v>160.914071</v>
      </c>
      <c r="J38" s="7">
        <v>4.07</v>
      </c>
      <c r="K38" s="7">
        <v>164.984071</v>
      </c>
    </row>
    <row r="39" spans="1:11" ht="16.5" thickBot="1">
      <c r="A39" s="51" t="s">
        <v>77</v>
      </c>
      <c r="B39" s="46">
        <v>116</v>
      </c>
      <c r="C39" s="52">
        <f t="shared" si="0"/>
        <v>1495.9728520337126</v>
      </c>
      <c r="D39" s="107">
        <f t="shared" si="3"/>
        <v>56.84018646519852</v>
      </c>
      <c r="E39" s="104">
        <f t="shared" si="2"/>
        <v>178.9612465348015</v>
      </c>
      <c r="F39" s="100">
        <v>4.07</v>
      </c>
      <c r="G39" s="53">
        <f t="shared" si="1"/>
        <v>239.871433</v>
      </c>
      <c r="I39" s="7">
        <v>235.801433</v>
      </c>
      <c r="J39" s="7">
        <v>4.07</v>
      </c>
      <c r="K39" s="7">
        <v>239.871433</v>
      </c>
    </row>
    <row r="40" spans="1:11" ht="16.5" thickBot="1">
      <c r="A40" s="192" t="s">
        <v>662</v>
      </c>
      <c r="B40" s="192"/>
      <c r="C40" s="83">
        <f>SUM(C4:C39)</f>
        <v>40434.89699602954</v>
      </c>
      <c r="D40" s="101">
        <f>SUM(D4:D39)</f>
        <v>1986.4665166371958</v>
      </c>
      <c r="E40" s="101">
        <f>SUM(E4:E39)</f>
        <v>4837.1730543628055</v>
      </c>
      <c r="F40" s="101">
        <f>SUM(F4:F39)</f>
        <v>146.51999999999987</v>
      </c>
      <c r="G40" s="84">
        <f>SUM(G4:G39)</f>
        <v>6970.159571</v>
      </c>
      <c r="I40" s="20">
        <f>SUM(I4:I39)</f>
        <v>6823.639571</v>
      </c>
      <c r="J40" s="20">
        <f>SUM(J4:J39)</f>
        <v>146.51999999999987</v>
      </c>
      <c r="K40" s="20">
        <f>SUM(K4:K39)</f>
        <v>6970.159571000001</v>
      </c>
    </row>
    <row r="41" ht="13.5" customHeight="1" thickBot="1"/>
    <row r="42" spans="4:7" ht="15.75" customHeight="1">
      <c r="D42" s="145" t="s">
        <v>643</v>
      </c>
      <c r="E42" s="147" t="s">
        <v>664</v>
      </c>
      <c r="F42" s="126" t="s">
        <v>644</v>
      </c>
      <c r="G42" s="60"/>
    </row>
    <row r="43" spans="4:7" ht="15.75" customHeight="1" thickBot="1">
      <c r="D43" s="146"/>
      <c r="E43" s="148"/>
      <c r="F43" s="127"/>
      <c r="G43" s="60"/>
    </row>
    <row r="44" spans="1:7" ht="15.75">
      <c r="A44" s="183" t="s">
        <v>669</v>
      </c>
      <c r="B44" s="184"/>
      <c r="C44" s="185"/>
      <c r="D44" s="61">
        <f>SUM(G5+G6)</f>
        <v>275.215282</v>
      </c>
      <c r="E44" s="62">
        <v>2</v>
      </c>
      <c r="F44" s="69">
        <f>D44/E44</f>
        <v>137.607641</v>
      </c>
      <c r="G44" s="35"/>
    </row>
    <row r="45" spans="1:7" ht="16.5" thickBot="1">
      <c r="A45" s="180" t="s">
        <v>666</v>
      </c>
      <c r="B45" s="181"/>
      <c r="C45" s="182"/>
      <c r="D45" s="63">
        <f>G40-D44</f>
        <v>6694.944289</v>
      </c>
      <c r="E45" s="64">
        <v>34</v>
      </c>
      <c r="F45" s="63">
        <f>D45/E45</f>
        <v>196.91012614705883</v>
      </c>
      <c r="G45" s="35"/>
    </row>
    <row r="46" spans="2:6" ht="16.5" thickBot="1">
      <c r="B46" s="144"/>
      <c r="C46" s="144"/>
      <c r="D46" s="65">
        <f>SUM(D41:D45)</f>
        <v>6970.159571</v>
      </c>
      <c r="E46" s="65">
        <f>SUM(E41:E45)</f>
        <v>36</v>
      </c>
      <c r="F46" s="65">
        <f>D46/E46</f>
        <v>193.61554363888888</v>
      </c>
    </row>
  </sheetData>
  <sheetProtection/>
  <mergeCells count="15">
    <mergeCell ref="A45:C45"/>
    <mergeCell ref="B46:C46"/>
    <mergeCell ref="I2:I3"/>
    <mergeCell ref="J2:J3"/>
    <mergeCell ref="K2:K3"/>
    <mergeCell ref="A40:B40"/>
    <mergeCell ref="D42:D43"/>
    <mergeCell ref="E42:E43"/>
    <mergeCell ref="F42:F43"/>
    <mergeCell ref="A1:G1"/>
    <mergeCell ref="A2:A3"/>
    <mergeCell ref="C2:C3"/>
    <mergeCell ref="F2:F3"/>
    <mergeCell ref="G2:G3"/>
    <mergeCell ref="A44:C44"/>
  </mergeCells>
  <printOptions/>
  <pageMargins left="0.7" right="0.17" top="0.48" bottom="0.34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osman</cp:lastModifiedBy>
  <cp:lastPrinted>2013-01-24T11:50:49Z</cp:lastPrinted>
  <dcterms:modified xsi:type="dcterms:W3CDTF">2013-01-24T15:18:05Z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