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Tüm Bloklar " sheetId="1" r:id="rId1"/>
    <sheet name="Maviçam" sheetId="2" r:id="rId2"/>
    <sheet name="Kızılçam" sheetId="3" r:id="rId3"/>
    <sheet name="Fıstıkçam" sheetId="4" r:id="rId4"/>
    <sheet name="Karaçam" sheetId="5" r:id="rId5"/>
    <sheet name="Beyazçam" sheetId="6" r:id="rId6"/>
    <sheet name="Köknar" sheetId="7" r:id="rId7"/>
    <sheet name="Ladin" sheetId="8" r:id="rId8"/>
    <sheet name="Sedir" sheetId="9" r:id="rId9"/>
    <sheet name="Sarıçam" sheetId="10" r:id="rId10"/>
    <sheet name="Sağlama Sayfası " sheetId="11" r:id="rId11"/>
  </sheets>
  <definedNames>
    <definedName name="_xlnm.Print_Area" localSheetId="5">'Beyazçam'!$A$1:$G$104</definedName>
    <definedName name="_xlnm.Print_Area" localSheetId="3">'Fıstıkçam'!$A$1:$G$104</definedName>
    <definedName name="_xlnm.Print_Area" localSheetId="4">'Karaçam'!$A$1:$G$104</definedName>
    <definedName name="_xlnm.Print_Area" localSheetId="2">'Kızılçam'!$A$1:$G$104</definedName>
    <definedName name="_xlnm.Print_Area" localSheetId="6">'Köknar'!$A$1:$G$49</definedName>
    <definedName name="_xlnm.Print_Area" localSheetId="7">'Ladin'!$A$1:$G$47</definedName>
    <definedName name="_xlnm.Print_Area" localSheetId="1">'Maviçam'!$A$1:$G$96</definedName>
    <definedName name="_xlnm.Print_Area" localSheetId="9">'Sarıçam'!$A$1:$G$42</definedName>
    <definedName name="_xlnm.Print_Area" localSheetId="8">'Sedir'!$A$1:$G$46</definedName>
  </definedNames>
  <calcPr fullCalcOnLoad="1"/>
</workbook>
</file>

<file path=xl/sharedStrings.xml><?xml version="1.0" encoding="utf-8"?>
<sst xmlns="http://schemas.openxmlformats.org/spreadsheetml/2006/main" count="2435" uniqueCount="667">
  <si>
    <t>Isınma Bedeli</t>
  </si>
  <si>
    <t>Hizmet Bedeli</t>
  </si>
  <si>
    <t>Ödenecek Toplam Tutar</t>
  </si>
  <si>
    <t>1</t>
  </si>
  <si>
    <t>İBRAHİM EKER</t>
  </si>
  <si>
    <t>MAVİÇAM</t>
  </si>
  <si>
    <t>2</t>
  </si>
  <si>
    <t>RİYAT TEKGÖZ</t>
  </si>
  <si>
    <t>3</t>
  </si>
  <si>
    <t>HÜBER HAÇANYAN</t>
  </si>
  <si>
    <t>4</t>
  </si>
  <si>
    <t>MEHMET MAZMANOĞLU</t>
  </si>
  <si>
    <t>5</t>
  </si>
  <si>
    <t>SEMA AYSAN</t>
  </si>
  <si>
    <t>6</t>
  </si>
  <si>
    <t>MAVİÇAM-6</t>
  </si>
  <si>
    <t>7</t>
  </si>
  <si>
    <t>MAVİÇAM-7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</si>
  <si>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</si>
  <si>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</si>
  <si>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</si>
  <si>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</si>
  <si>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</si>
  <si>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</si>
  <si>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</si>
  <si>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</si>
  <si>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</si>
  <si>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</si>
  <si>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</si>
  <si>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FERİDUN ŞEN</t>
  </si>
  <si>
    <t>14</t>
  </si>
  <si>
    <t>MERAL ÇAKAR</t>
  </si>
  <si>
    <t>15</t>
  </si>
  <si>
    <t>ZEKİYE ÖZEL</t>
  </si>
  <si>
    <t>16</t>
  </si>
  <si>
    <t>A.GÖNÜL MAZLUMOĞLU</t>
  </si>
  <si>
    <t>17</t>
  </si>
  <si>
    <t>HALİL UYSAL</t>
  </si>
  <si>
    <t>18</t>
  </si>
  <si>
    <t>İSMAİL ERCAN ŞEKER</t>
  </si>
  <si>
    <t>19</t>
  </si>
  <si>
    <t>AYŞE CAN TARIM</t>
  </si>
  <si>
    <t>20</t>
  </si>
  <si>
    <t>ATAKAN TİTİZ</t>
  </si>
  <si>
    <t>21</t>
  </si>
  <si>
    <t>SUAVİ ÜRKMEZER</t>
  </si>
  <si>
    <t>22</t>
  </si>
  <si>
    <t>YASİN GÖKÇE ÖZTÜRK</t>
  </si>
  <si>
    <t>23</t>
  </si>
  <si>
    <t>KAAN TISOĞLU</t>
  </si>
  <si>
    <t>24</t>
  </si>
  <si>
    <t>CEM GÖKTÜRK</t>
  </si>
  <si>
    <t>25</t>
  </si>
  <si>
    <t>SELİM UĞUR BİLGİN</t>
  </si>
  <si>
    <t>26</t>
  </si>
  <si>
    <t>ULAŞ AYDIN</t>
  </si>
  <si>
    <t>27</t>
  </si>
  <si>
    <t>LALE KUYUCU AZAK</t>
  </si>
  <si>
    <t>28</t>
  </si>
  <si>
    <t>NEVİN ÖZERTAN</t>
  </si>
  <si>
    <t>29</t>
  </si>
  <si>
    <t>AYŞE BOSTANCI</t>
  </si>
  <si>
    <t>30</t>
  </si>
  <si>
    <t>HASAN UFUK DİNÇ</t>
  </si>
  <si>
    <t>31</t>
  </si>
  <si>
    <t>MERVE ALTAY</t>
  </si>
  <si>
    <t>32</t>
  </si>
  <si>
    <t>MÜGE AKKAN</t>
  </si>
  <si>
    <t>33</t>
  </si>
  <si>
    <t>HASAN SEYHAN</t>
  </si>
  <si>
    <t>34</t>
  </si>
  <si>
    <t>UĞUR DENİZ ÜNLÜAKIN</t>
  </si>
  <si>
    <t>35</t>
  </si>
  <si>
    <t>EMRİYE ELMAS</t>
  </si>
  <si>
    <t>36</t>
  </si>
  <si>
    <t>AYTOLAN SAĞRA</t>
  </si>
  <si>
    <t>37</t>
  </si>
  <si>
    <t>ÖMER EMRE KAYNAK</t>
  </si>
  <si>
    <t>38</t>
  </si>
  <si>
    <t>SİNAN KARAKOÇ</t>
  </si>
  <si>
    <t>39</t>
  </si>
  <si>
    <t>ATAKAN YÜKSEL</t>
  </si>
  <si>
    <t>40</t>
  </si>
  <si>
    <t>HAKAN PAMİR</t>
  </si>
  <si>
    <t>41</t>
  </si>
  <si>
    <t>NİLGÜN TANILKAN</t>
  </si>
  <si>
    <t>42</t>
  </si>
  <si>
    <t>MUSTAFA ÖZDEMİR</t>
  </si>
  <si>
    <t>43</t>
  </si>
  <si>
    <t>CEMİL AYKAÇ</t>
  </si>
  <si>
    <t>44</t>
  </si>
  <si>
    <t>NECMETTİN BİLGİÇ</t>
  </si>
  <si>
    <t>45</t>
  </si>
  <si>
    <t>İCLAL ATİLLA</t>
  </si>
  <si>
    <t>46</t>
  </si>
  <si>
    <t>EMEL UZCAN</t>
  </si>
  <si>
    <t>47</t>
  </si>
  <si>
    <t>İSMET ÖZKAN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</si>
  <si>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</si>
  <si>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</si>
  <si>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</si>
  <si>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</si>
  <si>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</si>
  <si>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</si>
  <si>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</si>
  <si>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</si>
  <si>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</si>
  <si>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</si>
  <si>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</si>
  <si>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MUHAMMET EMRE MARIM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</si>
  <si>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</si>
  <si>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</si>
  <si>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</si>
  <si>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</si>
  <si>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</si>
  <si>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</si>
  <si>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</si>
  <si>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</si>
  <si>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</si>
  <si>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</si>
  <si>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</si>
  <si>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</si>
  <si>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</si>
  <si>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</si>
  <si>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</si>
  <si>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</si>
  <si>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</si>
  <si>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</si>
  <si>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</si>
  <si>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KIVANÇ MANZAKOĞLU</t>
  </si>
  <si>
    <t>64</t>
  </si>
  <si>
    <t>SAFİYE ULULAR</t>
  </si>
  <si>
    <t>65</t>
  </si>
  <si>
    <t>BİLGE UMURTAK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</si>
  <si>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</si>
  <si>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</si>
  <si>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</si>
  <si>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</si>
  <si>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</si>
  <si>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</si>
  <si>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</si>
  <si>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</si>
  <si>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</si>
  <si>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NEJLA NERMİN HAZAR</t>
  </si>
  <si>
    <t>71</t>
  </si>
  <si>
    <t>DENİZ GEMALMAZ</t>
  </si>
  <si>
    <t>72</t>
  </si>
  <si>
    <t>KAYA MUTLU</t>
  </si>
  <si>
    <t>İLHAN ÜNAL</t>
  </si>
  <si>
    <t>KIZILÇAM</t>
  </si>
  <si>
    <t>SONGÜL TÜRKER</t>
  </si>
  <si>
    <t>ŞÜKRAN ÇAKMAZ</t>
  </si>
  <si>
    <t>FATİH ARSLAN</t>
  </si>
  <si>
    <t>İBRAHİM DELİBAŞ</t>
  </si>
  <si>
    <t>MEHMET E. KURTMEN</t>
  </si>
  <si>
    <t>AHMET TABAKOĞLU</t>
  </si>
  <si>
    <t>GÜLAY DOĞAN</t>
  </si>
  <si>
    <t>ALİ YILMAZ</t>
  </si>
  <si>
    <t>SİBEL ÖZTÜRK</t>
  </si>
  <si>
    <t>SEZERİN AÇIKSÖZ</t>
  </si>
  <si>
    <t>ERSİN DEMİRÖZ</t>
  </si>
  <si>
    <t>OKAN BAYKAL</t>
  </si>
  <si>
    <t>EMRE İLERİ</t>
  </si>
  <si>
    <t>ENGİN ÖRGÜN</t>
  </si>
  <si>
    <t>TUNCER KOCABAŞ</t>
  </si>
  <si>
    <t>SÜLEYMAN ŞİMŞEK</t>
  </si>
  <si>
    <t>SELEN KILINÇ</t>
  </si>
  <si>
    <t>OYA GÖKSEL</t>
  </si>
  <si>
    <t>MEHMET ULUĞ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</si>
  <si>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</si>
  <si>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</si>
  <si>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</si>
  <si>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</si>
  <si>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</si>
  <si>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</si>
  <si>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</si>
  <si>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</si>
  <si>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</si>
  <si>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</si>
  <si>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</si>
  <si>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</si>
  <si>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</si>
  <si>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TOLGA ÇÖPLÜ</t>
  </si>
  <si>
    <t>CEM UYGUN</t>
  </si>
  <si>
    <t>TUBA ALTAN</t>
  </si>
  <si>
    <t>METE BAŞTÜRKMEN</t>
  </si>
  <si>
    <t>IŞIL ÖZEL</t>
  </si>
  <si>
    <t>TUĞRUL GÜMÜŞSOY</t>
  </si>
  <si>
    <t>TALAT VERAL</t>
  </si>
  <si>
    <t>ERGİN EREN</t>
  </si>
  <si>
    <t>AYŞE RANA ALTUN</t>
  </si>
  <si>
    <t>NİL TÜRKER</t>
  </si>
  <si>
    <t>NAİL CAN KAYA</t>
  </si>
  <si>
    <t>MEHMET CAN</t>
  </si>
  <si>
    <t>MAHMUT YAVUZ</t>
  </si>
  <si>
    <t>AYSUN TÜRKDÖNMEZ</t>
  </si>
  <si>
    <t>ESRA TEKİN</t>
  </si>
  <si>
    <t>KORAY ÇELEBİ</t>
  </si>
  <si>
    <t>SEDAT ÇAĞLAYAN</t>
  </si>
  <si>
    <t>BERK DEMİRKÖZ</t>
  </si>
  <si>
    <t>ÖZCAN GÜMÜŞ</t>
  </si>
  <si>
    <t>MURAT GÜMÜŞSOY</t>
  </si>
  <si>
    <t>GÜRKAN PAPİLA</t>
  </si>
  <si>
    <t>SÜHEYL GÜLDAMLASI</t>
  </si>
  <si>
    <t>AZİZ ÇEVİK</t>
  </si>
  <si>
    <t>MELTEM TEMİZ</t>
  </si>
  <si>
    <t>MUSTAFA KAVLAK</t>
  </si>
  <si>
    <t>NURAY KUŞÇU</t>
  </si>
  <si>
    <t>BAHTİYAR AYDIN</t>
  </si>
  <si>
    <t>MEHMET ZİYA YILDIRIM</t>
  </si>
  <si>
    <t>BURAK AYDINALP</t>
  </si>
  <si>
    <t>PERVİN BAYSAL</t>
  </si>
  <si>
    <t>RAZİYE NUSRET</t>
  </si>
  <si>
    <t>GAYE KARAATA ÖZEKEN</t>
  </si>
  <si>
    <t>CENK KULAÇOĞLU</t>
  </si>
  <si>
    <t>SHAHARAM ZAHEDİ</t>
  </si>
  <si>
    <t>TANER TARHAN</t>
  </si>
  <si>
    <t>Ş.BARAN DEMİRTAŞ</t>
  </si>
  <si>
    <t>AHMET KABAKÇI</t>
  </si>
  <si>
    <t>FATMA BELKIS CORUK</t>
  </si>
  <si>
    <t>CEVAT ÖZKOÇ</t>
  </si>
  <si>
    <t>73</t>
  </si>
  <si>
    <t>AYŞE SEVER</t>
  </si>
  <si>
    <t>74</t>
  </si>
  <si>
    <t>NURCAN İŞCAN</t>
  </si>
  <si>
    <t>75</t>
  </si>
  <si>
    <t>DİLEK MURSALOĞLU</t>
  </si>
  <si>
    <t>76</t>
  </si>
  <si>
    <t>UĞUR ELÇİ</t>
  </si>
  <si>
    <t>77</t>
  </si>
  <si>
    <t>HALUK KARAMANOĞLU</t>
  </si>
  <si>
    <t>78</t>
  </si>
  <si>
    <t>ALİ EYÜPOĞLU</t>
  </si>
  <si>
    <t>79</t>
  </si>
  <si>
    <t>BÜLENT KARAMANOĞLU</t>
  </si>
  <si>
    <t>80</t>
  </si>
  <si>
    <t>SERKAN ZAFER ELGEZEN</t>
  </si>
  <si>
    <t>AHMET MURAT PEKERGİN</t>
  </si>
  <si>
    <t>FISTIKÇAM</t>
  </si>
  <si>
    <t>MERT YÜCEL</t>
  </si>
  <si>
    <t>ETHEM ALİ KÖKLÜ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</si>
  <si>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</si>
  <si>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</si>
  <si>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</si>
  <si>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</si>
  <si>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</si>
  <si>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</si>
  <si>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MEHMET AKKUŞ</t>
  </si>
  <si>
    <t>HAKAN SADIKİ</t>
  </si>
  <si>
    <t>MURAT UZUNOĞLU</t>
  </si>
  <si>
    <t>ÜMİT ALPDOĞAN</t>
  </si>
  <si>
    <t>VEYSİ A.PEHLİVANOĞLU</t>
  </si>
  <si>
    <t>MURAT ZENGİN</t>
  </si>
  <si>
    <t>AFFAN NOMAK</t>
  </si>
  <si>
    <t>OSMAN HAZİNEDAR</t>
  </si>
  <si>
    <t>ORHAN AYDIN</t>
  </si>
  <si>
    <t>NAZIM ÇELİK</t>
  </si>
  <si>
    <t>GÜRCAN ERGÜVEN</t>
  </si>
  <si>
    <t>NEVZAT FELAH</t>
  </si>
  <si>
    <t>TURGAY KARLIDERE</t>
  </si>
  <si>
    <t>AKİF GÜNGÖR TEZCAN</t>
  </si>
  <si>
    <t>KEMAL MERT</t>
  </si>
  <si>
    <t>Ö.FAZIL POLAT</t>
  </si>
  <si>
    <t>SEMA SERTOĞLU</t>
  </si>
  <si>
    <t>GÜRAY ÖNEM</t>
  </si>
  <si>
    <t>ALİ RIZA SANCAK</t>
  </si>
  <si>
    <t>ÖZKAN TARCAN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</si>
  <si>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</si>
  <si>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</si>
  <si>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</si>
  <si>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</si>
  <si>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</si>
  <si>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</si>
  <si>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</si>
  <si>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</si>
  <si>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</si>
  <si>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MURAT AKBAR</t>
  </si>
  <si>
    <t>SERHAT AKOĞUZ</t>
  </si>
  <si>
    <t>CENAB ATILGAN</t>
  </si>
  <si>
    <t>OZAN MATUR</t>
  </si>
  <si>
    <t>UĞUR ÖNDER</t>
  </si>
  <si>
    <t>YAŞAR ERDOĞAN ERENSAL</t>
  </si>
  <si>
    <t>ÖZGÜR BARIŞ DURNA</t>
  </si>
  <si>
    <t>DENİZ ALTAŞ</t>
  </si>
  <si>
    <t>H.FERHAN KATİPOĞLU</t>
  </si>
  <si>
    <t>BURCU-GÜLHAN BADEM</t>
  </si>
  <si>
    <t>ŞEBNEM MIK</t>
  </si>
  <si>
    <t>ADNAN HABEŞ</t>
  </si>
  <si>
    <t>İNANÇ SOYOCAK</t>
  </si>
  <si>
    <t>CİHAT YURTTAŞ</t>
  </si>
  <si>
    <t>GÜVEN KARA</t>
  </si>
  <si>
    <t>MUZAFFER SOYUĞURLU</t>
  </si>
  <si>
    <t>HATİCE MELEK YILMAZ</t>
  </si>
  <si>
    <t>MURAT TEZGÖREN</t>
  </si>
  <si>
    <t>BETÜL UÇKUN-PFIZER</t>
  </si>
  <si>
    <t>K.SEDA YAZICI</t>
  </si>
  <si>
    <t>ŞEVKİ DERİNDERE</t>
  </si>
  <si>
    <t>MEHMET SALİH TÜRK</t>
  </si>
  <si>
    <t>FİGEN CEBECİ</t>
  </si>
  <si>
    <t>K.MUSTAFA KARASLAN</t>
  </si>
  <si>
    <t>MURAT ÇAĞLAYAN</t>
  </si>
  <si>
    <t>CEVZA KERMAN</t>
  </si>
  <si>
    <t>ÇAĞRI TUNA SÜZER</t>
  </si>
  <si>
    <t>SALİH EVREN</t>
  </si>
  <si>
    <t>MEHMET ÖZGÜR YİĞİT</t>
  </si>
  <si>
    <t>AYLİN ÇOBAN</t>
  </si>
  <si>
    <t>TANER ABLAK</t>
  </si>
  <si>
    <t>UĞUR KOÇ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</si>
  <si>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</si>
  <si>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</si>
  <si>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</si>
  <si>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</si>
  <si>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</si>
  <si>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</si>
  <si>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</si>
  <si>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SELMA ÖZKAN</t>
  </si>
  <si>
    <t>HABİBE HACIYUNUSLAR</t>
  </si>
  <si>
    <t>HASAN ORHAN ÖZENÇ</t>
  </si>
  <si>
    <t>SEVİM YALÇIN</t>
  </si>
  <si>
    <t>KARAÇAM</t>
  </si>
  <si>
    <t>SEVGİ ULUĞ</t>
  </si>
  <si>
    <t>HAMİYET GÖRKEN</t>
  </si>
  <si>
    <t>RECEP YURDAKUL</t>
  </si>
  <si>
    <t>GÜLHAN METAN</t>
  </si>
  <si>
    <t>AYŞE ÇETİN KOVULMAZ</t>
  </si>
  <si>
    <t>UĞUR ÖZCAN</t>
  </si>
  <si>
    <t>İRFAN-ASLI ERTAN</t>
  </si>
  <si>
    <t>CENGİZ ERTAN</t>
  </si>
  <si>
    <t>ATİFE AKSOY ALPASLAN</t>
  </si>
  <si>
    <t>PERİHAN ACAR</t>
  </si>
  <si>
    <t>CEREN HANDE SEYYAR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</si>
  <si>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</si>
  <si>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</si>
  <si>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</si>
  <si>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</si>
  <si>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</si>
  <si>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</si>
  <si>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</si>
  <si>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</si>
  <si>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ENGİN BULUT</t>
  </si>
  <si>
    <t>ADNAN ÖZTÜRK</t>
  </si>
  <si>
    <t>ALİ BOYACIOĞLU</t>
  </si>
  <si>
    <t>BİRSEN KARPAK</t>
  </si>
  <si>
    <t>SERDAR ŞAHİN</t>
  </si>
  <si>
    <t>ERTUĞRUL KÜÇÜKOZKAN</t>
  </si>
  <si>
    <t>ORHAN ÖZERKAN</t>
  </si>
  <si>
    <t>İLKİ BAYAM</t>
  </si>
  <si>
    <t>MERAL-METİN ERGİN</t>
  </si>
  <si>
    <t>NURSEL BOLEL</t>
  </si>
  <si>
    <t>İRFAN KARADEDE</t>
  </si>
  <si>
    <t>ÖNDER KAPLANCIK</t>
  </si>
  <si>
    <t>MURAT ÖZKAN</t>
  </si>
  <si>
    <t>ADEM ŞAFAK</t>
  </si>
  <si>
    <t>SEYMEN YALMAN</t>
  </si>
  <si>
    <t>SEVİM ÖZCAN</t>
  </si>
  <si>
    <t>AHMET BİLİCİ</t>
  </si>
  <si>
    <t>MELTEM ÖZMEN</t>
  </si>
  <si>
    <t>TANER KAÇAMAK</t>
  </si>
  <si>
    <t>BURAK CEVİT</t>
  </si>
  <si>
    <t>ERCAN DİNÇ</t>
  </si>
  <si>
    <t>GÖKHAN TEKKAYA</t>
  </si>
  <si>
    <t>BALKAN SEZER</t>
  </si>
  <si>
    <t>MUSTAFA GÜDÜK</t>
  </si>
  <si>
    <t>SİMGE YALMAN</t>
  </si>
  <si>
    <t>VOLKAN ÜLGEN</t>
  </si>
  <si>
    <t>E.ENDER UÇAK</t>
  </si>
  <si>
    <t>RAMİS KILIÇARSLAN</t>
  </si>
  <si>
    <t>ORÇUN ÖZDEMİR</t>
  </si>
  <si>
    <t>İRFAN GÜL ÖZKAN</t>
  </si>
  <si>
    <t>FİLİZ AYDINER</t>
  </si>
  <si>
    <t>DEMET ERER</t>
  </si>
  <si>
    <t>MEHMET SETTAR GÜRSOY</t>
  </si>
  <si>
    <t>CAVİDE CANALP</t>
  </si>
  <si>
    <t>ZÜHRE ÇAKMAK</t>
  </si>
  <si>
    <t>GONCA BİLER</t>
  </si>
  <si>
    <t>SEVDA YAZICI</t>
  </si>
  <si>
    <t>NAZMİYE KAPTAN</t>
  </si>
  <si>
    <t>BUKET AKKÖSE</t>
  </si>
  <si>
    <t>AYŞE-AŞKIN ÇALIŞKAN</t>
  </si>
  <si>
    <t>MEHMET ALPER ZİNDANCI</t>
  </si>
  <si>
    <t>CENK ÜSTÜNB0Y</t>
  </si>
  <si>
    <t>SELÇUK ÖZDOĞAN</t>
  </si>
  <si>
    <t>BARAN GÜLTEKİN</t>
  </si>
  <si>
    <t>NECMETTİN ERSÜREKÇİ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</si>
  <si>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</si>
  <si>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</si>
  <si>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</si>
  <si>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</si>
  <si>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</si>
  <si>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</si>
  <si>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</si>
  <si>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</si>
  <si>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FARUK ÖZBEK</t>
  </si>
  <si>
    <t>SALİH SEVİNER</t>
  </si>
  <si>
    <t>MUHAMMER ARSLANTÜRK</t>
  </si>
  <si>
    <t>MELEK SALMANER</t>
  </si>
  <si>
    <t>KADİR NURCAN ESMER</t>
  </si>
  <si>
    <t>OSMAN EREZ</t>
  </si>
  <si>
    <t>SAFFET BAYSAL</t>
  </si>
  <si>
    <t>BEYAZÇAM</t>
  </si>
  <si>
    <t>HÜSEYİN İRİ</t>
  </si>
  <si>
    <t>SELMA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</si>
  <si>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</si>
  <si>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</si>
  <si>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</si>
  <si>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</si>
  <si>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</si>
  <si>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</si>
  <si>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</si>
  <si>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</si>
  <si>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</si>
  <si>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</si>
  <si>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</si>
  <si>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</si>
  <si>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YURTSEVER GÜRBÜZ</t>
  </si>
  <si>
    <t>GÜL AKIN</t>
  </si>
  <si>
    <t>KADİR ERSAN</t>
  </si>
  <si>
    <t>SEVGİ BENZEŞ</t>
  </si>
  <si>
    <t>OĞUZ BAYAR</t>
  </si>
  <si>
    <t>HAKAN AYNACI</t>
  </si>
  <si>
    <t>CENK SARITAŞ</t>
  </si>
  <si>
    <t>OĞUZHAN BAHADIR</t>
  </si>
  <si>
    <t>HASAN DÖNMEZ</t>
  </si>
  <si>
    <t>MUTLU ERARSLAN</t>
  </si>
  <si>
    <t>VEYSEL DOLU</t>
  </si>
  <si>
    <t>EBRU KAPLAN</t>
  </si>
  <si>
    <t>NURGÜL HARTMAN</t>
  </si>
  <si>
    <t>ÖZER UÇAR</t>
  </si>
  <si>
    <t>NOYAN DİNÇEL</t>
  </si>
  <si>
    <t>TEVFİK GÜRKAN ÇANAKÇI</t>
  </si>
  <si>
    <t>MEHMET ALKAN</t>
  </si>
  <si>
    <t>CELAL ÖĞÜTOĞULLARI</t>
  </si>
  <si>
    <t>ZEYNEL ŞAHİN</t>
  </si>
  <si>
    <t>ALİ DANACI</t>
  </si>
  <si>
    <t>SEHER GÜLÜM</t>
  </si>
  <si>
    <t>O.ARİF MENLİKLİ</t>
  </si>
  <si>
    <t>ABDULLAH AKSOY</t>
  </si>
  <si>
    <t>MEHMET ALİ DÜZOVA</t>
  </si>
  <si>
    <t>ZEHRA ŞAŞMAZ</t>
  </si>
  <si>
    <t>CİHAN ETİK</t>
  </si>
  <si>
    <t>KLM İNŞAAT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</si>
  <si>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</si>
  <si>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</si>
  <si>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</si>
  <si>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</si>
  <si>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</si>
  <si>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</si>
  <si>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</si>
  <si>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</si>
  <si>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</si>
  <si>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AYŞEGÜL ÖZYÜREK</t>
  </si>
  <si>
    <t>CANAN KOÇ BALCI</t>
  </si>
  <si>
    <t>ÖZLEM PITRAK</t>
  </si>
  <si>
    <t>YÜCEL TÜLEN</t>
  </si>
  <si>
    <t>CANDAN YALÇIN TATOĞLU</t>
  </si>
  <si>
    <t>ÖZLEM-TAHİR AKDENİZ</t>
  </si>
  <si>
    <t>DOĞAN GÜNEŞ</t>
  </si>
  <si>
    <t>AYFER GÜREL</t>
  </si>
  <si>
    <t>KAAN YURTTAŞ</t>
  </si>
  <si>
    <t>SERVET AYDEMİR</t>
  </si>
  <si>
    <t>BAŞAK ACAR</t>
  </si>
  <si>
    <t>EŞREF GÜNGÖR</t>
  </si>
  <si>
    <t>HASAN DOĞAN</t>
  </si>
  <si>
    <t>UĞUR CENK ATASOY</t>
  </si>
  <si>
    <t>HALDUN TANRISEVDİR</t>
  </si>
  <si>
    <t>YÜKSEL GÜNAY</t>
  </si>
  <si>
    <t>AYŞE-ORÇUN YILMAZ</t>
  </si>
  <si>
    <t>RASİM YILMAZ</t>
  </si>
  <si>
    <t>GULNARA KARABAEVA</t>
  </si>
  <si>
    <t>HASAN MELİH DOĞDU</t>
  </si>
  <si>
    <t>ALİ ÖGE</t>
  </si>
  <si>
    <t>KÜBRA ÇAVDAROĞLU</t>
  </si>
  <si>
    <t>DUYGU DEMİRKOL</t>
  </si>
  <si>
    <t>TUĞBA ÇEVİK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</si>
  <si>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</si>
  <si>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</si>
  <si>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</si>
  <si>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</si>
  <si>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</si>
  <si>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</si>
  <si>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KÖKNAR 1</t>
  </si>
  <si>
    <t>GÜL YEŞİM DAĞDELEN</t>
  </si>
  <si>
    <t>LÜTFİYE DAYAN</t>
  </si>
  <si>
    <t>KÖKNAR 2</t>
  </si>
  <si>
    <t>AYŞE GÜLGÜN ÖLMEZ</t>
  </si>
  <si>
    <t>ÜMİT YELDAN</t>
  </si>
  <si>
    <t>ABDURRAHMAN ÖZÜCOŞKUN</t>
  </si>
  <si>
    <t>NESLİHAN AKSOY</t>
  </si>
  <si>
    <t>ZEYNEP-MELİKE ÖZÇİÇEK</t>
  </si>
  <si>
    <t>VOLKAN MEMİŞ</t>
  </si>
  <si>
    <t>CANER ÖNDER</t>
  </si>
  <si>
    <t>ULVİYE ERACAR</t>
  </si>
  <si>
    <t>GONCA OKAY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</si>
  <si>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</si>
  <si>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</si>
  <si>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</si>
  <si>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</si>
  <si>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</si>
  <si>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</si>
  <si>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</si>
  <si>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</si>
  <si>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</si>
  <si>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</si>
  <si>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</si>
  <si>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</si>
  <si>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Z.KUTLU KABAŞ</t>
  </si>
  <si>
    <t>MEHMET ALTAN KARAASLAN</t>
  </si>
  <si>
    <t>AHMET NURSİ KARTAL</t>
  </si>
  <si>
    <t>CANSU KAYAY METİN</t>
  </si>
  <si>
    <t>CEMİL KEMAL BERBER</t>
  </si>
  <si>
    <t>İNCİ EROL</t>
  </si>
  <si>
    <t>İSMAİL İLKBAHAR</t>
  </si>
  <si>
    <t>ŞÜKRAN S.KARAAĞAÇ</t>
  </si>
  <si>
    <t>YUSUF TURGAN</t>
  </si>
  <si>
    <t>İLYAS KERİM ERKAN</t>
  </si>
  <si>
    <t>FATMA SERENAY  KESİM</t>
  </si>
  <si>
    <t>HAKAN ÜNSALAN</t>
  </si>
  <si>
    <t>LADİN 1</t>
  </si>
  <si>
    <t>ESER ÖZKOÇAK</t>
  </si>
  <si>
    <t>SİBEL TORUN OĞLU</t>
  </si>
  <si>
    <t>LADİN 2</t>
  </si>
  <si>
    <t>GÜRSEL UZUNOĞLU</t>
  </si>
  <si>
    <t>CAVİDAN DEMİRAY</t>
  </si>
  <si>
    <t>FERDA GÜZELDAĞ</t>
  </si>
  <si>
    <t>ZEYNEP NEYİR YENİGELDİ</t>
  </si>
  <si>
    <t>MUSTAFA BORA ÖZDEMİR</t>
  </si>
  <si>
    <t>MERVE TOK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</si>
  <si>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</si>
  <si>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</si>
  <si>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</si>
  <si>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</si>
  <si>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</si>
  <si>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</si>
  <si>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</si>
  <si>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YILMAZ TUTAREL</t>
  </si>
  <si>
    <t>MEHMET ŞEVKET ÖZDEMİR</t>
  </si>
  <si>
    <t>NİLÜFER GÜNEŞ</t>
  </si>
  <si>
    <t>KALENDER ARSLAN</t>
  </si>
  <si>
    <t>HÜLYA ÇELİKBAZI</t>
  </si>
  <si>
    <t>SADIK SONER</t>
  </si>
  <si>
    <t>MELAHAT AKYOL</t>
  </si>
  <si>
    <t>AYSEN YENER</t>
  </si>
  <si>
    <t>NURAN GAMZE ERKILINÇ</t>
  </si>
  <si>
    <t>NESİBE ÜNSALAN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</si>
  <si>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</si>
  <si>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</si>
  <si>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</si>
  <si>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</si>
  <si>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</si>
  <si>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</si>
  <si>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</si>
  <si>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</si>
  <si>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AYDIN ARIKAN YILMAZ</t>
  </si>
  <si>
    <t>TANKUT CİZMECİ</t>
  </si>
  <si>
    <t>İHSAN ÖZKUREDE</t>
  </si>
  <si>
    <t>SEDİR 1</t>
  </si>
  <si>
    <t>NESLİHAN OLCAN</t>
  </si>
  <si>
    <t>İCLAL GÖNÜL KOÇ</t>
  </si>
  <si>
    <t>SEDİR 2</t>
  </si>
  <si>
    <t>OZAN AKTAŞ</t>
  </si>
  <si>
    <t>H.YÜCEL ÖZEL</t>
  </si>
  <si>
    <t>EMRE SAADET- TUNCEL</t>
  </si>
  <si>
    <t>ÖZGEN ŞAKAR SAATÇİ</t>
  </si>
  <si>
    <t>RECEP KESİKBAŞ</t>
  </si>
  <si>
    <t>BEHÇET HIDIROĞLU</t>
  </si>
  <si>
    <t>CEKİ ERYANİ</t>
  </si>
  <si>
    <t>NURİ - ASAF KERİMOĞLU</t>
  </si>
  <si>
    <t>MUSTAFA SARIOĞLU</t>
  </si>
  <si>
    <t>ÖMER KARA</t>
  </si>
  <si>
    <t>NESRİN BAŞARAN</t>
  </si>
  <si>
    <t>AYSEL CANKO</t>
  </si>
  <si>
    <t>ALEV ZEYTİNOĞLU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</si>
  <si>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</si>
  <si>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</si>
  <si>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</si>
  <si>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</si>
  <si>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</si>
  <si>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</si>
  <si>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</si>
  <si>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FUSÜN İSEL</t>
  </si>
  <si>
    <t>SÜLEYMAN Ç.ERTEKİN</t>
  </si>
  <si>
    <t>CEMAL HOŞGÜL</t>
  </si>
  <si>
    <t>AYTEKİN ÇELİK</t>
  </si>
  <si>
    <t>FATİH OĞUZ</t>
  </si>
  <si>
    <t>CÜNEYT GÖKSEN</t>
  </si>
  <si>
    <t>YAVUZ SELİM AYGÜNEY</t>
  </si>
  <si>
    <t>EMİN TÜMER</t>
  </si>
  <si>
    <t>METİN EFENDİ</t>
  </si>
  <si>
    <t>HÜLYA KAYIŞ</t>
  </si>
  <si>
    <t>SİNAN KISAKÜREK</t>
  </si>
  <si>
    <t>ALİ-SEVİNÇ SARACIK</t>
  </si>
  <si>
    <t>EBRU SUNA ERGÜN</t>
  </si>
  <si>
    <t>SARIÇAM</t>
  </si>
  <si>
    <t>PERİHAN TUZCUOĞLU</t>
  </si>
  <si>
    <t>KEMALETTİN EVRİMLER</t>
  </si>
  <si>
    <t>SEBAHAT DEMİR</t>
  </si>
  <si>
    <t>İHSAN RİCALOĞLU</t>
  </si>
  <si>
    <t>MELİH YILMAZ</t>
  </si>
  <si>
    <t>BİLGE KAĞAN KARAGÖZ</t>
  </si>
  <si>
    <t>HALDUN AREN</t>
  </si>
  <si>
    <t>EMİNE NİHAL OLGAÇ</t>
  </si>
  <si>
    <t>FATMA DUYGU YILMAZ</t>
  </si>
  <si>
    <t>REYHAN YILMAZ</t>
  </si>
  <si>
    <t>DAMLA KIRIM</t>
  </si>
  <si>
    <t>BETÜL DEMİRALP</t>
  </si>
  <si>
    <t>FATİH GEMİCİOĞLU</t>
  </si>
  <si>
    <t>ADALET BARUT</t>
  </si>
  <si>
    <t>ZEHRA HATİCE BARS</t>
  </si>
  <si>
    <t>AYPER ÖZEKİCİ</t>
  </si>
  <si>
    <t>AYHAN DEMİREL</t>
  </si>
  <si>
    <t>ALTAN KÜÇÜKLER</t>
  </si>
  <si>
    <t>MENNAN KARACA</t>
  </si>
  <si>
    <t>SAVAŞ KUTDEMİR</t>
  </si>
  <si>
    <t>HÜLYA HASEL</t>
  </si>
  <si>
    <t>BURAK ÜNÜVAR</t>
  </si>
  <si>
    <t>TOLGAHAN MAKİNİST</t>
  </si>
  <si>
    <t>FERHAT NADİR</t>
  </si>
  <si>
    <t>GİZEM KARABAŞ</t>
  </si>
  <si>
    <t>SANEM ACAR</t>
  </si>
  <si>
    <t>HÜLYA ASLANOĞLU</t>
  </si>
  <si>
    <t>KÖKNAR</t>
  </si>
  <si>
    <t>Faturalandırma Dönemi 07.09.2013-01.11.2013</t>
  </si>
  <si>
    <t xml:space="preserve">BLOK ADI </t>
  </si>
  <si>
    <t xml:space="preserve">DAİRE NO </t>
  </si>
  <si>
    <t xml:space="preserve">ADI SOYADI </t>
  </si>
  <si>
    <t>Daire No</t>
  </si>
  <si>
    <t>Arsa</t>
  </si>
  <si>
    <t>Isı Gideri KW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</si>
  <si>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</si>
  <si>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</si>
  <si>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</si>
  <si>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</si>
  <si>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</si>
  <si>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</si>
  <si>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</si>
  <si>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</si>
  <si>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</si>
  <si>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</si>
  <si>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</si>
  <si>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</si>
  <si>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</si>
  <si>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 xml:space="preserve">      Okuma            Bedeli </t>
  </si>
  <si>
    <t xml:space="preserve">      Toplam     TL</t>
  </si>
  <si>
    <t>T  O  P  L  A  M</t>
  </si>
  <si>
    <t xml:space="preserve">NOT : (1+1) DAİRELER 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</si>
  <si>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</si>
  <si>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</si>
  <si>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</si>
  <si>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</si>
  <si>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</si>
  <si>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</si>
  <si>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</si>
  <si>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</si>
  <si>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</si>
  <si>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</si>
  <si>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Okuma                 Bedeli </t>
  </si>
  <si>
    <t xml:space="preserve"> Toplam                 TL</t>
  </si>
  <si>
    <t>Isı    Gideri     KW</t>
  </si>
  <si>
    <t xml:space="preserve">   KÖKNAR BLOK ISI PAY ÖLÇER ÖDEME TABLOSU                          (07.09.13 - 01.11.13 İGDAŞ TOPLAM FATURA TUTARI)  (19.621 TL)</t>
  </si>
  <si>
    <t xml:space="preserve">   KIZILÇAM BLOK ISI PAY ÖLÇER ÖDEME TABLOSU                    (07.09.13 - 01.11.13 İGDAŞ TOPLAM FATURA TUTARI)  (19.621 TL)</t>
  </si>
  <si>
    <t xml:space="preserve">     FISTIKÇAM BLOK ISI PAY ÖLÇER ÖDEME TABLOSU                      (07.09.13 - 01.11.13 İGDAŞ TOPLAM FATURA TUTARI)  (19.621 TL)</t>
  </si>
  <si>
    <t xml:space="preserve">  KARAÇAM BLOK ISI PAY ÖLÇER ÖDEME TABLOSU                         (07.09.13 - 01.11.13 İGDAŞ TOPLAM FATURA TUTARI)  (19.621 TL)</t>
  </si>
  <si>
    <t xml:space="preserve">  BEYAZÇAM BLOK ISI PAY ÖLÇER ÖDEME TABLOSU                        (07.09.13 - 01.11.13 İGDAŞ TOPLAM FATURA TUTARI)  (19.621 TL)</t>
  </si>
  <si>
    <t xml:space="preserve"> LADİN BLOK ISI PAY ÖLÇER ÖDEME TABLOSU                                    (07.09.13 - 01.11.13 İGDAŞ TOPLAM FATURA TUTARI)  (19.621 TL)</t>
  </si>
  <si>
    <t xml:space="preserve">         SEDİR BLOK ISI PAY ÖLÇER ÖDEME TABLOSU                           (07.09.13 - 01.11.13 İGDAŞ TOPLAM FATURA TUTARI)  (19.621 TL)</t>
  </si>
  <si>
    <t xml:space="preserve">    SARIÇAM BLOK ISI PAY ÖLÇER ÖDEME TABLOSU                         (07.09.13 - 01.11.13 İGDAŞ TOPLAM FATURA TUTARI)  (19.621 TL)</t>
  </si>
  <si>
    <t xml:space="preserve">   MAVİÇAM BLOK ISI PAY ÖLÇER ÖDEME TABLOSU                        (07.09.13 - 01.11.13 İGDAŞ TOPLAM FATURA TUTARI)  (19.621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</si>
</sst>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5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Tu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25" borderId="8" applyNumberFormat="0" applyFont="0" applyAlignment="0" applyProtection="0"/>
    <xf numFmtId="0" fontId="50" fillId="26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4" fontId="5" fillId="36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4" fontId="5" fillId="36" borderId="1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3" fontId="7" fillId="0" borderId="21" xfId="0" applyNumberFormat="1" applyFont="1" applyBorder="1" applyAlignment="1">
      <alignment horizontal="center" vertical="top"/>
    </xf>
    <xf numFmtId="4" fontId="5" fillId="38" borderId="21" xfId="0" applyNumberFormat="1" applyFont="1" applyFill="1" applyBorder="1" applyAlignment="1">
      <alignment horizontal="center" vertical="center"/>
    </xf>
    <xf numFmtId="4" fontId="5" fillId="36" borderId="22" xfId="0" applyNumberFormat="1" applyFont="1" applyFill="1" applyBorder="1" applyAlignment="1">
      <alignment horizontal="center" vertical="center" wrapText="1"/>
    </xf>
    <xf numFmtId="4" fontId="7" fillId="33" borderId="23" xfId="0" applyNumberFormat="1" applyFont="1" applyFill="1" applyBorder="1" applyAlignment="1">
      <alignment horizontal="center" vertical="top"/>
    </xf>
    <xf numFmtId="4" fontId="7" fillId="33" borderId="24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7" fillId="33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right"/>
    </xf>
    <xf numFmtId="3" fontId="9" fillId="33" borderId="29" xfId="0" applyNumberFormat="1" applyFont="1" applyFill="1" applyBorder="1" applyAlignment="1">
      <alignment horizontal="center" vertical="top"/>
    </xf>
    <xf numFmtId="4" fontId="9" fillId="33" borderId="30" xfId="0" applyNumberFormat="1" applyFont="1" applyFill="1" applyBorder="1" applyAlignment="1">
      <alignment horizontal="center" vertical="top"/>
    </xf>
    <xf numFmtId="4" fontId="9" fillId="33" borderId="3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32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4" fontId="5" fillId="36" borderId="10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top"/>
    </xf>
    <xf numFmtId="3" fontId="9" fillId="33" borderId="34" xfId="0" applyNumberFormat="1" applyFont="1" applyFill="1" applyBorder="1" applyAlignment="1">
      <alignment horizontal="center" vertical="top"/>
    </xf>
    <xf numFmtId="4" fontId="9" fillId="33" borderId="35" xfId="0" applyNumberFormat="1" applyFont="1" applyFill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" fontId="5" fillId="37" borderId="16" xfId="0" applyNumberFormat="1" applyFont="1" applyFill="1" applyBorder="1" applyAlignment="1">
      <alignment horizontal="center" vertical="center"/>
    </xf>
    <xf numFmtId="4" fontId="5" fillId="37" borderId="33" xfId="0" applyNumberFormat="1" applyFont="1" applyFill="1" applyBorder="1" applyAlignment="1">
      <alignment horizontal="center" vertical="center"/>
    </xf>
    <xf numFmtId="4" fontId="5" fillId="38" borderId="33" xfId="0" applyNumberFormat="1" applyFont="1" applyFill="1" applyBorder="1" applyAlignment="1">
      <alignment horizontal="center" vertical="center"/>
    </xf>
    <xf numFmtId="4" fontId="5" fillId="36" borderId="37" xfId="0" applyNumberFormat="1" applyFont="1" applyFill="1" applyBorder="1" applyAlignment="1">
      <alignment horizontal="center" vertical="center" wrapText="1"/>
    </xf>
    <xf numFmtId="4" fontId="5" fillId="36" borderId="33" xfId="0" applyNumberFormat="1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/>
    </xf>
    <xf numFmtId="0" fontId="5" fillId="36" borderId="11" xfId="0" applyFont="1" applyFill="1" applyBorder="1" applyAlignment="1">
      <alignment horizontal="center" vertical="center" wrapText="1"/>
    </xf>
    <xf numFmtId="9" fontId="6" fillId="37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164" fontId="6" fillId="37" borderId="12" xfId="0" applyNumberFormat="1" applyFont="1" applyFill="1" applyBorder="1" applyAlignment="1">
      <alignment horizontal="center" vertical="center"/>
    </xf>
    <xf numFmtId="164" fontId="6" fillId="38" borderId="12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20" xfId="0" applyFont="1" applyFill="1" applyBorder="1" applyAlignment="1">
      <alignment horizontal="center" vertical="top"/>
    </xf>
    <xf numFmtId="3" fontId="13" fillId="36" borderId="21" xfId="0" applyNumberFormat="1" applyFont="1" applyFill="1" applyBorder="1" applyAlignment="1">
      <alignment horizontal="center" vertical="top"/>
    </xf>
    <xf numFmtId="4" fontId="13" fillId="36" borderId="23" xfId="0" applyNumberFormat="1" applyFont="1" applyFill="1" applyBorder="1" applyAlignment="1">
      <alignment horizontal="center" vertical="top"/>
    </xf>
    <xf numFmtId="4" fontId="13" fillId="36" borderId="24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5" xfId="0" applyNumberFormat="1" applyFont="1" applyFill="1" applyBorder="1" applyAlignment="1">
      <alignment horizontal="center" vertical="top"/>
    </xf>
    <xf numFmtId="0" fontId="15" fillId="36" borderId="25" xfId="0" applyFont="1" applyFill="1" applyBorder="1" applyAlignment="1">
      <alignment horizontal="center" vertical="top"/>
    </xf>
    <xf numFmtId="4" fontId="15" fillId="36" borderId="26" xfId="0" applyNumberFormat="1" applyFont="1" applyFill="1" applyBorder="1" applyAlignment="1">
      <alignment horizontal="center" vertical="top"/>
    </xf>
    <xf numFmtId="0" fontId="15" fillId="36" borderId="26" xfId="0" applyFont="1" applyFill="1" applyBorder="1" applyAlignment="1">
      <alignment horizontal="center" vertical="top"/>
    </xf>
    <xf numFmtId="4" fontId="15" fillId="36" borderId="27" xfId="0" applyNumberFormat="1" applyFont="1" applyFill="1" applyBorder="1" applyAlignment="1">
      <alignment horizontal="center" vertical="top"/>
    </xf>
    <xf numFmtId="0" fontId="15" fillId="36" borderId="27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0" fontId="13" fillId="36" borderId="10" xfId="0" applyFont="1" applyFill="1" applyBorder="1" applyAlignment="1">
      <alignment horizontal="center" vertical="top"/>
    </xf>
    <xf numFmtId="3" fontId="13" fillId="36" borderId="33" xfId="0" applyNumberFormat="1" applyFont="1" applyFill="1" applyBorder="1" applyAlignment="1">
      <alignment horizontal="center" vertical="top"/>
    </xf>
    <xf numFmtId="3" fontId="13" fillId="36" borderId="38" xfId="0" applyNumberFormat="1" applyFont="1" applyFill="1" applyBorder="1" applyAlignment="1">
      <alignment horizontal="center" vertical="top"/>
    </xf>
    <xf numFmtId="3" fontId="15" fillId="36" borderId="34" xfId="0" applyNumberFormat="1" applyFont="1" applyFill="1" applyBorder="1" applyAlignment="1">
      <alignment horizontal="center" vertical="top"/>
    </xf>
    <xf numFmtId="4" fontId="15" fillId="36" borderId="30" xfId="0" applyNumberFormat="1" applyFont="1" applyFill="1" applyBorder="1" applyAlignment="1">
      <alignment horizontal="center" vertical="top"/>
    </xf>
    <xf numFmtId="4" fontId="15" fillId="36" borderId="35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36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3" fontId="0" fillId="36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7" fillId="0" borderId="39" xfId="0" applyFont="1" applyBorder="1" applyAlignment="1">
      <alignment horizontal="center" vertical="top"/>
    </xf>
    <xf numFmtId="3" fontId="9" fillId="39" borderId="28" xfId="0" applyNumberFormat="1" applyFont="1" applyFill="1" applyBorder="1" applyAlignment="1">
      <alignment horizontal="center" vertical="top"/>
    </xf>
    <xf numFmtId="4" fontId="9" fillId="39" borderId="23" xfId="0" applyNumberFormat="1" applyFont="1" applyFill="1" applyBorder="1" applyAlignment="1">
      <alignment horizontal="center" vertical="top"/>
    </xf>
    <xf numFmtId="4" fontId="9" fillId="39" borderId="24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3" fontId="7" fillId="39" borderId="38" xfId="0" applyNumberFormat="1" applyFont="1" applyFill="1" applyBorder="1" applyAlignment="1">
      <alignment horizontal="center" vertical="top"/>
    </xf>
    <xf numFmtId="4" fontId="7" fillId="39" borderId="23" xfId="0" applyNumberFormat="1" applyFont="1" applyFill="1" applyBorder="1" applyAlignment="1">
      <alignment horizontal="center" vertical="top"/>
    </xf>
    <xf numFmtId="4" fontId="7" fillId="39" borderId="24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 readingOrder="1"/>
    </xf>
    <xf numFmtId="0" fontId="1" fillId="0" borderId="46" xfId="0" applyFont="1" applyBorder="1" applyAlignment="1">
      <alignment horizontal="center" vertical="top" readingOrder="1"/>
    </xf>
    <xf numFmtId="0" fontId="1" fillId="0" borderId="47" xfId="0" applyFont="1" applyBorder="1" applyAlignment="1">
      <alignment horizontal="center" vertical="top" readingOrder="1"/>
    </xf>
    <xf numFmtId="0" fontId="1" fillId="0" borderId="33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33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4" fillId="27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horizontal="center" vertical="center" wrapText="1"/>
    </xf>
    <xf numFmtId="0" fontId="4" fillId="27" borderId="5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7" fillId="36" borderId="50" xfId="0" applyNumberFormat="1" applyFont="1" applyFill="1" applyBorder="1" applyAlignment="1">
      <alignment horizontal="center" vertical="top"/>
    </xf>
    <xf numFmtId="3" fontId="7" fillId="36" borderId="51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10" fillId="0" borderId="50" xfId="0" applyFont="1" applyBorder="1" applyAlignment="1">
      <alignment horizontal="right" vertical="top"/>
    </xf>
    <xf numFmtId="0" fontId="10" fillId="0" borderId="51" xfId="0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59" xfId="0" applyNumberFormat="1" applyFont="1" applyFill="1" applyBorder="1" applyAlignment="1">
      <alignment horizontal="center" vertical="top"/>
    </xf>
    <xf numFmtId="4" fontId="8" fillId="36" borderId="25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wrapText="1"/>
    </xf>
    <xf numFmtId="4" fontId="8" fillId="36" borderId="25" xfId="0" applyNumberFormat="1" applyFont="1" applyFill="1" applyBorder="1" applyAlignment="1">
      <alignment horizontal="center" vertical="top" wrapText="1"/>
    </xf>
    <xf numFmtId="4" fontId="8" fillId="36" borderId="2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4" fillId="40" borderId="49" xfId="0" applyFont="1" applyFill="1" applyBorder="1" applyAlignment="1">
      <alignment horizontal="center" vertical="center" wrapText="1"/>
    </xf>
    <xf numFmtId="0" fontId="4" fillId="40" borderId="50" xfId="0" applyFont="1" applyFill="1" applyBorder="1" applyAlignment="1">
      <alignment horizontal="center" vertical="center" wrapText="1"/>
    </xf>
    <xf numFmtId="0" fontId="4" fillId="40" borderId="51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4" fillId="32" borderId="49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53" fillId="41" borderId="49" xfId="0" applyFont="1" applyFill="1" applyBorder="1" applyAlignment="1">
      <alignment horizontal="center" vertical="center" wrapText="1"/>
    </xf>
    <xf numFmtId="0" fontId="53" fillId="41" borderId="50" xfId="0" applyFont="1" applyFill="1" applyBorder="1" applyAlignment="1">
      <alignment horizontal="center" vertical="center" wrapText="1"/>
    </xf>
    <xf numFmtId="0" fontId="53" fillId="41" borderId="51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5" xfId="0" applyNumberFormat="1" applyFont="1" applyFill="1" applyBorder="1" applyAlignment="1">
      <alignment horizontal="center" vertical="center" wrapText="1"/>
    </xf>
    <xf numFmtId="4" fontId="14" fillId="36" borderId="27" xfId="0" applyNumberFormat="1" applyFont="1" applyFill="1" applyBorder="1" applyAlignment="1">
      <alignment horizontal="center" vertical="center" wrapText="1"/>
    </xf>
    <xf numFmtId="4" fontId="14" fillId="36" borderId="25" xfId="0" applyNumberFormat="1" applyFont="1" applyFill="1" applyBorder="1" applyAlignment="1">
      <alignment horizontal="center" vertical="top" wrapText="1"/>
    </xf>
    <xf numFmtId="4" fontId="14" fillId="36" borderId="27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left" vertical="top"/>
    </xf>
    <xf numFmtId="0" fontId="15" fillId="36" borderId="53" xfId="0" applyFont="1" applyFill="1" applyBorder="1" applyAlignment="1">
      <alignment horizontal="left" vertical="top"/>
    </xf>
    <xf numFmtId="0" fontId="15" fillId="36" borderId="42" xfId="0" applyFont="1" applyFill="1" applyBorder="1" applyAlignment="1">
      <alignment horizontal="left" vertical="top"/>
    </xf>
    <xf numFmtId="0" fontId="15" fillId="36" borderId="46" xfId="0" applyFont="1" applyFill="1" applyBorder="1" applyAlignment="1">
      <alignment horizontal="left" vertical="top"/>
    </xf>
    <xf numFmtId="0" fontId="15" fillId="36" borderId="56" xfId="0" applyFont="1" applyFill="1" applyBorder="1" applyAlignment="1">
      <alignment horizontal="left" vertical="top"/>
    </xf>
    <xf numFmtId="0" fontId="15" fillId="36" borderId="57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50" xfId="0" applyNumberFormat="1" applyFont="1" applyFill="1" applyBorder="1" applyAlignment="1">
      <alignment horizontal="center" vertical="top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4" fillId="29" borderId="49" xfId="0" applyFont="1" applyFill="1" applyBorder="1" applyAlignment="1">
      <alignment horizontal="center" vertical="center" wrapText="1"/>
    </xf>
    <xf numFmtId="0" fontId="4" fillId="29" borderId="50" xfId="0" applyFont="1" applyFill="1" applyBorder="1" applyAlignment="1">
      <alignment horizontal="center" vertical="center" wrapText="1"/>
    </xf>
    <xf numFmtId="0" fontId="4" fillId="29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" fillId="10" borderId="49" xfId="0" applyFont="1" applyFill="1" applyBorder="1" applyAlignment="1">
      <alignment horizontal="center" vertical="center" wrapText="1"/>
    </xf>
    <xf numFmtId="0" fontId="4" fillId="10" borderId="50" xfId="0" applyFont="1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0" fontId="4" fillId="42" borderId="49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4" fillId="43" borderId="49" xfId="0" applyFont="1" applyFill="1" applyBorder="1" applyAlignment="1">
      <alignment horizontal="center" vertical="center" wrapText="1"/>
    </xf>
    <xf numFmtId="0" fontId="4" fillId="43" borderId="50" xfId="0" applyFont="1" applyFill="1" applyBorder="1" applyAlignment="1">
      <alignment horizontal="center" vertical="center" wrapText="1"/>
    </xf>
    <xf numFmtId="0" fontId="4" fillId="43" borderId="51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4" fontId="8" fillId="36" borderId="52" xfId="0" applyNumberFormat="1" applyFont="1" applyFill="1" applyBorder="1" applyAlignment="1">
      <alignment horizontal="center" vertical="center" wrapText="1"/>
    </xf>
    <xf numFmtId="4" fontId="8" fillId="36" borderId="56" xfId="0" applyNumberFormat="1" applyFont="1" applyFill="1" applyBorder="1" applyAlignment="1">
      <alignment horizontal="center" vertical="center" wrapText="1"/>
    </xf>
    <xf numFmtId="4" fontId="8" fillId="36" borderId="51" xfId="0" applyNumberFormat="1" applyFont="1" applyFill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6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59" xfId="0" applyFont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7"/>
  <sheetViews>
    <sheetView showGridLines="0" showOutlineSymbols="0" zoomScalePageLayoutView="0" workbookViewId="0" topLeftCell="A416">
      <selection activeCell="S527" sqref="S527"/>
    </sheetView>
  </sheetViews>
  <sheetFormatPr defaultColWidth="6.8515625" defaultRowHeight="12.75" customHeight="1"/>
  <cols>
    <col min="1" max="1" width="7.7109375" style="0" customWidth="1"/>
    <col min="2" max="2" width="34.7109375" style="4" customWidth="1"/>
    <col min="3" max="3" width="11.28125" style="4" bestFit="1" customWidth="1"/>
    <col min="4" max="4" width="9.57421875" style="0" customWidth="1"/>
    <col min="5" max="5" width="8.140625" style="0" customWidth="1"/>
    <col min="6" max="6" width="10.140625" style="0" customWidth="1"/>
    <col min="7" max="7" width="11.140625" style="0" customWidth="1"/>
    <col min="8" max="25" width="6.8515625" style="0" customWidth="1"/>
    <col min="26" max="26" width="6.421875" style="0" customWidth="1"/>
  </cols>
  <sheetData>
    <row r="1" spans="1:7" ht="13.5" customHeight="1">
      <c r="A1" s="147" t="s">
        <v>621</v>
      </c>
      <c r="B1" s="148"/>
      <c r="C1" s="148"/>
      <c r="D1" s="148"/>
      <c r="E1" s="148"/>
      <c r="F1" s="149"/>
      <c r="G1" s="2"/>
    </row>
    <row r="2" spans="1:6" ht="13.5" customHeight="1">
      <c r="A2" s="153" t="s">
        <v>623</v>
      </c>
      <c r="B2" s="153" t="s">
        <v>624</v>
      </c>
      <c r="C2" s="153" t="s">
        <v>622</v>
      </c>
      <c r="D2" s="150" t="s">
        <v>0</v>
      </c>
      <c r="E2" s="150" t="s">
        <v>1</v>
      </c>
      <c r="F2" s="150" t="s">
        <v>2</v>
      </c>
    </row>
    <row r="3" spans="1:6" ht="13.5" customHeight="1">
      <c r="A3" s="154"/>
      <c r="B3" s="151"/>
      <c r="C3" s="151"/>
      <c r="D3" s="151"/>
      <c r="E3" s="151"/>
      <c r="F3" s="151"/>
    </row>
    <row r="4" spans="1:6" ht="12" customHeight="1">
      <c r="A4" s="155"/>
      <c r="B4" s="152"/>
      <c r="C4" s="152"/>
      <c r="D4" s="152"/>
      <c r="E4" s="152"/>
      <c r="F4" s="152"/>
    </row>
    <row r="5" spans="1:6" ht="12.75">
      <c r="A5" s="5" t="s">
        <v>3</v>
      </c>
      <c r="B5" s="6" t="s">
        <v>4</v>
      </c>
      <c r="C5" s="5" t="s">
        <v>5</v>
      </c>
      <c r="D5" s="7">
        <v>45.61718</v>
      </c>
      <c r="E5" s="7">
        <v>4.259793</v>
      </c>
      <c r="F5" s="7">
        <v>49.876973</v>
      </c>
    </row>
    <row r="6" spans="1:6" ht="12.75">
      <c r="A6" s="5" t="s">
        <v>6</v>
      </c>
      <c r="B6" s="6" t="s">
        <v>7</v>
      </c>
      <c r="C6" s="5" t="s">
        <v>5</v>
      </c>
      <c r="D6" s="7">
        <v>41.365988</v>
      </c>
      <c r="E6" s="7">
        <v>4.259792</v>
      </c>
      <c r="F6" s="7">
        <v>45.62578</v>
      </c>
    </row>
    <row r="7" spans="1:6" ht="12.75">
      <c r="A7" s="5" t="s">
        <v>8</v>
      </c>
      <c r="B7" s="6" t="s">
        <v>9</v>
      </c>
      <c r="C7" s="5" t="s">
        <v>5</v>
      </c>
      <c r="D7" s="7">
        <v>25.057972</v>
      </c>
      <c r="E7" s="7">
        <v>4.259792</v>
      </c>
      <c r="F7" s="7">
        <v>29.317764000000004</v>
      </c>
    </row>
    <row r="8" spans="1:6" ht="12.75">
      <c r="A8" s="5" t="s">
        <v>10</v>
      </c>
      <c r="B8" s="6" t="s">
        <v>11</v>
      </c>
      <c r="C8" s="5" t="s">
        <v>5</v>
      </c>
      <c r="D8" s="7">
        <v>13.367196</v>
      </c>
      <c r="E8" s="7">
        <v>4.259792</v>
      </c>
      <c r="F8" s="7">
        <v>17.626988</v>
      </c>
    </row>
    <row r="9" spans="1:6" ht="12.75">
      <c r="A9" s="5" t="s">
        <v>12</v>
      </c>
      <c r="B9" s="6" t="s">
        <v>13</v>
      </c>
      <c r="C9" s="5" t="s">
        <v>5</v>
      </c>
      <c r="D9" s="7">
        <v>49.50232200000001</v>
      </c>
      <c r="E9" s="7">
        <v>4.259792</v>
      </c>
      <c r="F9" s="7">
        <v>53.762114000000004</v>
      </c>
    </row>
    <row r="10" spans="1:6" ht="12.75">
      <c r="A10" s="5" t="s">
        <v>14</v>
      </c>
      <c r="B10" s="6" t="s">
        <v>15</v>
      </c>
      <c r="C10" s="5" t="s">
        <v>5</v>
      </c>
      <c r="D10" s="7">
        <v>12.437248</v>
      </c>
      <c r="E10" s="7">
        <v>4.259792</v>
      </c>
      <c r="F10" s="7">
        <v>16.697039999999998</v>
      </c>
    </row>
    <row r="11" spans="1:6" ht="12.75">
      <c r="A11" s="5" t="s">
        <v>16</v>
      </c>
      <c r="B11" s="6" t="s">
        <v>17</v>
      </c>
      <c r="C11" s="5" t="s">
        <v>5</v>
      </c>
      <c r="D11" s="7">
        <v>71.016671</v>
      </c>
      <c r="E11" s="7">
        <v>4.259792</v>
      </c>
      <c r="F11" s="7">
        <v>75.27646299999999</v>
      </c>
    </row>
    <row r="12" spans="1:6" ht="12.75">
      <c r="A12" s="5" t="s">
        <v>18</v>
      </c>
      <c r="B12" s="6" t="s">
        <v>19</v>
      </c>
      <c r="C12" s="5" t="s">
        <v>5</v>
      </c>
      <c r="D12" s="7">
        <v>27.316418</v>
      </c>
      <c r="E12" s="7">
        <v>4.259792</v>
      </c>
      <c r="F12" s="7">
        <v>31.576210000000003</v>
      </c>
    </row>
    <row r="13" spans="1:6" ht="12.75">
      <c r="A13" s="5" t="s">
        <v>20</v>
      </c>
      <c r="B13" s="6" t="s">
        <v>21</v>
      </c>
      <c r="C13" s="5" t="s">
        <v>5</v>
      </c>
      <c r="D13" s="7">
        <v>46.712478000000004</v>
      </c>
      <c r="E13" s="7">
        <v>4.259792</v>
      </c>
      <c r="F13" s="7">
        <v>50.97227</v>
      </c>
    </row>
    <row r="14" spans="1:6" ht="12.75">
      <c r="A14" s="5" t="s">
        <v>22</v>
      </c>
      <c r="B14" s="6" t="s">
        <v>23</v>
      </c>
      <c r="C14" s="5" t="s">
        <v>5</v>
      </c>
      <c r="D14" s="7">
        <v>60.395998999999996</v>
      </c>
      <c r="E14" s="7">
        <v>4.259792</v>
      </c>
      <c r="F14" s="7">
        <v>64.655791</v>
      </c>
    </row>
    <row r="15" spans="1:6" ht="12.75">
      <c r="A15" s="5" t="s">
        <v>24</v>
      </c>
      <c r="B15" s="6" t="s">
        <v>25</v>
      </c>
      <c r="C15" s="5" t="s">
        <v>5</v>
      </c>
      <c r="D15" s="7">
        <v>54.550611</v>
      </c>
      <c r="E15" s="7">
        <v>4.259792</v>
      </c>
      <c r="F15" s="7">
        <v>58.810403</v>
      </c>
    </row>
    <row r="16" spans="1:6" ht="12.75">
      <c r="A16" s="5" t="s">
        <v>26</v>
      </c>
      <c r="B16" s="6" t="s">
        <v>27</v>
      </c>
      <c r="C16" s="5" t="s">
        <v>5</v>
      </c>
      <c r="D16" s="7">
        <v>41.398488</v>
      </c>
      <c r="E16" s="7">
        <v>4.259792</v>
      </c>
      <c r="F16" s="7">
        <v>45.65828</v>
      </c>
    </row>
    <row r="17" spans="1:6" ht="12.75">
      <c r="A17" s="5" t="s">
        <v>28</v>
      </c>
      <c r="B17" s="6" t="s">
        <v>29</v>
      </c>
      <c r="C17" s="5" t="s">
        <v>5</v>
      </c>
      <c r="D17" s="7">
        <v>59.200351999999995</v>
      </c>
      <c r="E17" s="7">
        <v>4.259792</v>
      </c>
      <c r="F17" s="7">
        <v>63.460144</v>
      </c>
    </row>
    <row r="18" spans="1:6" ht="12.75">
      <c r="A18" s="5" t="s">
        <v>30</v>
      </c>
      <c r="B18" s="6" t="s">
        <v>31</v>
      </c>
      <c r="C18" s="5" t="s">
        <v>5</v>
      </c>
      <c r="D18" s="7">
        <v>18.282636</v>
      </c>
      <c r="E18" s="7">
        <v>4.259792</v>
      </c>
      <c r="F18" s="7">
        <v>22.542427999999997</v>
      </c>
    </row>
    <row r="19" spans="1:6" ht="12.75">
      <c r="A19" s="5" t="s">
        <v>32</v>
      </c>
      <c r="B19" s="6" t="s">
        <v>33</v>
      </c>
      <c r="C19" s="5" t="s">
        <v>5</v>
      </c>
      <c r="D19" s="7">
        <v>37.545846999999995</v>
      </c>
      <c r="E19" s="7">
        <v>4.259792</v>
      </c>
      <c r="F19" s="7">
        <v>41.805639</v>
      </c>
    </row>
    <row r="20" spans="1:6" ht="12.75">
      <c r="A20" s="5" t="s">
        <v>34</v>
      </c>
      <c r="B20" s="6" t="s">
        <v>35</v>
      </c>
      <c r="C20" s="5" t="s">
        <v>5</v>
      </c>
      <c r="D20" s="7">
        <v>11.241600000000002</v>
      </c>
      <c r="E20" s="7">
        <v>4.259792</v>
      </c>
      <c r="F20" s="7">
        <v>15.501392</v>
      </c>
    </row>
    <row r="21" spans="1:6" ht="12.75">
      <c r="A21" s="5" t="s">
        <v>36</v>
      </c>
      <c r="B21" s="6" t="s">
        <v>37</v>
      </c>
      <c r="C21" s="5" t="s">
        <v>5</v>
      </c>
      <c r="D21" s="7">
        <v>23.198076</v>
      </c>
      <c r="E21" s="7">
        <v>4.259793</v>
      </c>
      <c r="F21" s="7">
        <v>27.457869000000002</v>
      </c>
    </row>
    <row r="22" spans="1:6" ht="12.75">
      <c r="A22" s="5" t="s">
        <v>38</v>
      </c>
      <c r="B22" s="6" t="s">
        <v>39</v>
      </c>
      <c r="C22" s="5" t="s">
        <v>5</v>
      </c>
      <c r="D22" s="7">
        <v>44.852581</v>
      </c>
      <c r="E22" s="7">
        <v>4.259792</v>
      </c>
      <c r="F22" s="7">
        <v>49.112373</v>
      </c>
    </row>
    <row r="23" spans="1:6" ht="12.75">
      <c r="A23" s="5" t="s">
        <v>40</v>
      </c>
      <c r="B23" s="6" t="s">
        <v>41</v>
      </c>
      <c r="C23" s="5" t="s">
        <v>5</v>
      </c>
      <c r="D23" s="7">
        <v>53.487812999999996</v>
      </c>
      <c r="E23" s="7">
        <v>4.259792</v>
      </c>
      <c r="F23" s="7">
        <v>57.74760500000001</v>
      </c>
    </row>
    <row r="24" spans="1:6" ht="12.75">
      <c r="A24" s="5" t="s">
        <v>42</v>
      </c>
      <c r="B24" s="6" t="s">
        <v>43</v>
      </c>
      <c r="C24" s="5" t="s">
        <v>5</v>
      </c>
      <c r="D24" s="7">
        <v>25.722221</v>
      </c>
      <c r="E24" s="7">
        <v>4.259792</v>
      </c>
      <c r="F24" s="7">
        <v>29.982013</v>
      </c>
    </row>
    <row r="25" spans="1:6" ht="12.75">
      <c r="A25" s="5" t="s">
        <v>44</v>
      </c>
      <c r="B25" s="6" t="s">
        <v>45</v>
      </c>
      <c r="C25" s="5" t="s">
        <v>5</v>
      </c>
      <c r="D25" s="7">
        <v>62.654444</v>
      </c>
      <c r="E25" s="7">
        <v>4.259792</v>
      </c>
      <c r="F25" s="7">
        <v>66.914236</v>
      </c>
    </row>
    <row r="26" spans="1:6" ht="12.75">
      <c r="A26" s="5" t="s">
        <v>46</v>
      </c>
      <c r="B26" s="6" t="s">
        <v>47</v>
      </c>
      <c r="C26" s="5" t="s">
        <v>5</v>
      </c>
      <c r="D26" s="7">
        <v>50.033719999999995</v>
      </c>
      <c r="E26" s="7">
        <v>4.259792</v>
      </c>
      <c r="F26" s="7">
        <v>54.293512</v>
      </c>
    </row>
    <row r="27" spans="1:6" ht="12.75">
      <c r="A27" s="5" t="s">
        <v>48</v>
      </c>
      <c r="B27" s="6" t="s">
        <v>49</v>
      </c>
      <c r="C27" s="5" t="s">
        <v>5</v>
      </c>
      <c r="D27" s="7">
        <v>21.20533</v>
      </c>
      <c r="E27" s="7">
        <v>4.259792</v>
      </c>
      <c r="F27" s="7">
        <v>25.465121999999997</v>
      </c>
    </row>
    <row r="28" spans="1:6" ht="12.75">
      <c r="A28" s="5" t="s">
        <v>50</v>
      </c>
      <c r="B28" s="6" t="s">
        <v>51</v>
      </c>
      <c r="C28" s="5" t="s">
        <v>5</v>
      </c>
      <c r="D28" s="7">
        <v>25.855071</v>
      </c>
      <c r="E28" s="7">
        <v>4.259792</v>
      </c>
      <c r="F28" s="7">
        <v>30.114863</v>
      </c>
    </row>
    <row r="29" spans="1:6" ht="12.75">
      <c r="A29" s="5" t="s">
        <v>52</v>
      </c>
      <c r="B29" s="6" t="s">
        <v>53</v>
      </c>
      <c r="C29" s="5" t="s">
        <v>5</v>
      </c>
      <c r="D29" s="7">
        <v>29.309164000000003</v>
      </c>
      <c r="E29" s="7">
        <v>4.259792</v>
      </c>
      <c r="F29" s="7">
        <v>33.568956</v>
      </c>
    </row>
    <row r="30" spans="1:6" ht="12.75">
      <c r="A30" s="5" t="s">
        <v>54</v>
      </c>
      <c r="B30" s="6" t="s">
        <v>55</v>
      </c>
      <c r="C30" s="5" t="s">
        <v>5</v>
      </c>
      <c r="D30" s="7">
        <v>26.253619999999998</v>
      </c>
      <c r="E30" s="7">
        <v>4.259792</v>
      </c>
      <c r="F30" s="7">
        <v>30.513412</v>
      </c>
    </row>
    <row r="31" spans="1:6" ht="12.75">
      <c r="A31" s="5" t="s">
        <v>56</v>
      </c>
      <c r="B31" s="6" t="s">
        <v>57</v>
      </c>
      <c r="C31" s="5" t="s">
        <v>5</v>
      </c>
      <c r="D31" s="7">
        <v>13.329068</v>
      </c>
      <c r="E31" s="7">
        <v>4.259792</v>
      </c>
      <c r="F31" s="7">
        <v>17.58886</v>
      </c>
    </row>
    <row r="32" spans="1:6" ht="12.75">
      <c r="A32" s="5" t="s">
        <v>58</v>
      </c>
      <c r="B32" s="6" t="s">
        <v>59</v>
      </c>
      <c r="C32" s="5" t="s">
        <v>5</v>
      </c>
      <c r="D32" s="7">
        <v>28.113515</v>
      </c>
      <c r="E32" s="7">
        <v>4.259792</v>
      </c>
      <c r="F32" s="7">
        <v>32.373307</v>
      </c>
    </row>
    <row r="33" spans="1:6" ht="12.75">
      <c r="A33" s="5" t="s">
        <v>60</v>
      </c>
      <c r="B33" s="6" t="s">
        <v>61</v>
      </c>
      <c r="C33" s="5" t="s">
        <v>5</v>
      </c>
      <c r="D33" s="7">
        <v>11.640149</v>
      </c>
      <c r="E33" s="7">
        <v>4.259792</v>
      </c>
      <c r="F33" s="7">
        <v>15.899941000000002</v>
      </c>
    </row>
    <row r="34" spans="1:6" ht="12.75">
      <c r="A34" s="5" t="s">
        <v>62</v>
      </c>
      <c r="B34" s="6" t="s">
        <v>63</v>
      </c>
      <c r="C34" s="5" t="s">
        <v>5</v>
      </c>
      <c r="D34" s="7">
        <v>51.362218000000006</v>
      </c>
      <c r="E34" s="7">
        <v>4.259792</v>
      </c>
      <c r="F34" s="7">
        <v>55.62201</v>
      </c>
    </row>
    <row r="35" spans="1:6" ht="12.75">
      <c r="A35" s="5" t="s">
        <v>64</v>
      </c>
      <c r="B35" s="6" t="s">
        <v>65</v>
      </c>
      <c r="C35" s="5" t="s">
        <v>5</v>
      </c>
      <c r="D35" s="7">
        <v>33.958903</v>
      </c>
      <c r="E35" s="7">
        <v>4.259792</v>
      </c>
      <c r="F35" s="7">
        <v>38.218695</v>
      </c>
    </row>
    <row r="36" spans="1:6" ht="12.75">
      <c r="A36" s="5" t="s">
        <v>66</v>
      </c>
      <c r="B36" s="6" t="s">
        <v>67</v>
      </c>
      <c r="C36" s="5" t="s">
        <v>5</v>
      </c>
      <c r="D36" s="7">
        <v>37.811544999999995</v>
      </c>
      <c r="E36" s="7">
        <v>4.259792</v>
      </c>
      <c r="F36" s="7">
        <v>42.07133700000001</v>
      </c>
    </row>
    <row r="37" spans="1:6" ht="12.75">
      <c r="A37" s="5" t="s">
        <v>68</v>
      </c>
      <c r="B37" s="6" t="s">
        <v>69</v>
      </c>
      <c r="C37" s="5" t="s">
        <v>5</v>
      </c>
      <c r="D37" s="7">
        <v>40.069991</v>
      </c>
      <c r="E37" s="7">
        <v>4.259792</v>
      </c>
      <c r="F37" s="7">
        <v>44.329783</v>
      </c>
    </row>
    <row r="38" spans="1:6" ht="12.75">
      <c r="A38" s="5" t="s">
        <v>70</v>
      </c>
      <c r="B38" s="6" t="s">
        <v>71</v>
      </c>
      <c r="C38" s="5" t="s">
        <v>5</v>
      </c>
      <c r="D38" s="7">
        <v>19.345433</v>
      </c>
      <c r="E38" s="7">
        <v>4.259793</v>
      </c>
      <c r="F38" s="7">
        <v>23.605226</v>
      </c>
    </row>
    <row r="39" spans="1:6" ht="12.75">
      <c r="A39" s="5" t="s">
        <v>72</v>
      </c>
      <c r="B39" s="6" t="s">
        <v>73</v>
      </c>
      <c r="C39" s="5" t="s">
        <v>5</v>
      </c>
      <c r="D39" s="7">
        <v>19.743983</v>
      </c>
      <c r="E39" s="7">
        <v>4.259792</v>
      </c>
      <c r="F39" s="7">
        <v>24.003774999999997</v>
      </c>
    </row>
    <row r="40" spans="1:6" ht="12.75">
      <c r="A40" s="5" t="s">
        <v>74</v>
      </c>
      <c r="B40" s="6" t="s">
        <v>75</v>
      </c>
      <c r="C40" s="5" t="s">
        <v>5</v>
      </c>
      <c r="D40" s="7">
        <v>41.797038</v>
      </c>
      <c r="E40" s="7">
        <v>4.259792</v>
      </c>
      <c r="F40" s="7">
        <v>46.05683</v>
      </c>
    </row>
    <row r="41" spans="1:6" ht="12.75">
      <c r="A41" s="5" t="s">
        <v>76</v>
      </c>
      <c r="B41" s="6" t="s">
        <v>77</v>
      </c>
      <c r="C41" s="5" t="s">
        <v>5</v>
      </c>
      <c r="D41" s="7">
        <v>11.5073</v>
      </c>
      <c r="E41" s="7">
        <v>4.259792</v>
      </c>
      <c r="F41" s="7">
        <v>15.767092</v>
      </c>
    </row>
    <row r="42" spans="1:6" ht="12.75">
      <c r="A42" s="5" t="s">
        <v>78</v>
      </c>
      <c r="B42" s="6" t="s">
        <v>79</v>
      </c>
      <c r="C42" s="5" t="s">
        <v>5</v>
      </c>
      <c r="D42" s="7">
        <v>14.695694</v>
      </c>
      <c r="E42" s="7">
        <v>4.259792</v>
      </c>
      <c r="F42" s="7">
        <v>18.955486</v>
      </c>
    </row>
    <row r="43" spans="1:6" ht="12.75">
      <c r="A43" s="5" t="s">
        <v>80</v>
      </c>
      <c r="B43" s="6" t="s">
        <v>81</v>
      </c>
      <c r="C43" s="5" t="s">
        <v>5</v>
      </c>
      <c r="D43" s="7">
        <v>49.502320999999995</v>
      </c>
      <c r="E43" s="7">
        <v>4.259792</v>
      </c>
      <c r="F43" s="7">
        <v>53.762113</v>
      </c>
    </row>
    <row r="44" spans="1:6" ht="12.75">
      <c r="A44" s="5" t="s">
        <v>82</v>
      </c>
      <c r="B44" s="6" t="s">
        <v>83</v>
      </c>
      <c r="C44" s="5" t="s">
        <v>5</v>
      </c>
      <c r="D44" s="7">
        <v>31.036209999999997</v>
      </c>
      <c r="E44" s="7">
        <v>4.259792</v>
      </c>
      <c r="F44" s="7">
        <v>35.296002</v>
      </c>
    </row>
    <row r="45" spans="1:6" ht="12.75">
      <c r="A45" s="5" t="s">
        <v>84</v>
      </c>
      <c r="B45" s="6" t="s">
        <v>85</v>
      </c>
      <c r="C45" s="5" t="s">
        <v>5</v>
      </c>
      <c r="D45" s="7">
        <v>48.173823999999996</v>
      </c>
      <c r="E45" s="7">
        <v>4.259792</v>
      </c>
      <c r="F45" s="7">
        <v>52.433616</v>
      </c>
    </row>
    <row r="46" spans="1:6" ht="12.75">
      <c r="A46" s="5" t="s">
        <v>86</v>
      </c>
      <c r="B46" s="6" t="s">
        <v>87</v>
      </c>
      <c r="C46" s="5" t="s">
        <v>5</v>
      </c>
      <c r="D46" s="7">
        <v>15.891341</v>
      </c>
      <c r="E46" s="7">
        <v>4.259792</v>
      </c>
      <c r="F46" s="7">
        <v>20.151132999999998</v>
      </c>
    </row>
    <row r="47" spans="1:6" ht="12.75">
      <c r="A47" s="5" t="s">
        <v>88</v>
      </c>
      <c r="B47" s="6" t="s">
        <v>89</v>
      </c>
      <c r="C47" s="5" t="s">
        <v>5</v>
      </c>
      <c r="D47" s="7">
        <v>70.891128</v>
      </c>
      <c r="E47" s="7">
        <v>4.259792</v>
      </c>
      <c r="F47" s="7">
        <v>75.15092</v>
      </c>
    </row>
    <row r="48" spans="1:6" ht="12.75">
      <c r="A48" s="5" t="s">
        <v>90</v>
      </c>
      <c r="B48" s="6" t="s">
        <v>91</v>
      </c>
      <c r="C48" s="5" t="s">
        <v>5</v>
      </c>
      <c r="D48" s="7">
        <v>29.309162999999998</v>
      </c>
      <c r="E48" s="7">
        <v>4.259792</v>
      </c>
      <c r="F48" s="7">
        <v>33.568954999999995</v>
      </c>
    </row>
    <row r="49" spans="1:6" ht="12.75">
      <c r="A49" s="5" t="s">
        <v>92</v>
      </c>
      <c r="B49" s="6" t="s">
        <v>93</v>
      </c>
      <c r="C49" s="5" t="s">
        <v>5</v>
      </c>
      <c r="D49" s="7">
        <v>58.004704999999994</v>
      </c>
      <c r="E49" s="7">
        <v>4.259792</v>
      </c>
      <c r="F49" s="7">
        <v>62.264497000000006</v>
      </c>
    </row>
    <row r="50" spans="1:6" ht="12.75">
      <c r="A50" s="5" t="s">
        <v>94</v>
      </c>
      <c r="B50" s="6" t="s">
        <v>95</v>
      </c>
      <c r="C50" s="5" t="s">
        <v>5</v>
      </c>
      <c r="D50" s="7">
        <v>19.611133</v>
      </c>
      <c r="E50" s="7">
        <v>4.259792</v>
      </c>
      <c r="F50" s="7">
        <v>23.870924999999996</v>
      </c>
    </row>
    <row r="51" spans="1:6" ht="12.75">
      <c r="A51" s="5" t="s">
        <v>96</v>
      </c>
      <c r="B51" s="6" t="s">
        <v>97</v>
      </c>
      <c r="C51" s="5" t="s">
        <v>5</v>
      </c>
      <c r="D51" s="7">
        <v>31.434759</v>
      </c>
      <c r="E51" s="7">
        <v>4.259792</v>
      </c>
      <c r="F51" s="7">
        <v>35.694551</v>
      </c>
    </row>
    <row r="52" spans="1:6" ht="12.75">
      <c r="A52" s="5" t="s">
        <v>98</v>
      </c>
      <c r="B52" s="6" t="s">
        <v>99</v>
      </c>
      <c r="C52" s="5" t="s">
        <v>5</v>
      </c>
      <c r="D52" s="7">
        <v>64.115792</v>
      </c>
      <c r="E52" s="7">
        <v>4.259792</v>
      </c>
      <c r="F52" s="7">
        <v>68.375584</v>
      </c>
    </row>
    <row r="53" spans="1:6" ht="12.75">
      <c r="A53" s="5" t="s">
        <v>100</v>
      </c>
      <c r="B53" s="6" t="s">
        <v>101</v>
      </c>
      <c r="C53" s="5" t="s">
        <v>5</v>
      </c>
      <c r="D53" s="7">
        <v>44.454032</v>
      </c>
      <c r="E53" s="7">
        <v>4.259792</v>
      </c>
      <c r="F53" s="7">
        <v>48.713823999999995</v>
      </c>
    </row>
    <row r="54" spans="1:6" ht="12.75">
      <c r="A54" s="5" t="s">
        <v>102</v>
      </c>
      <c r="B54" s="6" t="s">
        <v>103</v>
      </c>
      <c r="C54" s="5" t="s">
        <v>5</v>
      </c>
      <c r="D54" s="7">
        <v>30.239110999999998</v>
      </c>
      <c r="E54" s="7">
        <v>4.259793</v>
      </c>
      <c r="F54" s="7">
        <v>34.498903999999996</v>
      </c>
    </row>
    <row r="55" spans="1:6" ht="12.75">
      <c r="A55" s="5" t="s">
        <v>104</v>
      </c>
      <c r="B55" s="6" t="s">
        <v>105</v>
      </c>
      <c r="C55" s="5" t="s">
        <v>5</v>
      </c>
      <c r="D55" s="7">
        <v>38.475794</v>
      </c>
      <c r="E55" s="7">
        <v>4.259792</v>
      </c>
      <c r="F55" s="7">
        <v>42.735586</v>
      </c>
    </row>
    <row r="56" spans="1:6" ht="12.75">
      <c r="A56" s="5" t="s">
        <v>106</v>
      </c>
      <c r="B56" s="6" t="s">
        <v>107</v>
      </c>
      <c r="C56" s="5" t="s">
        <v>5</v>
      </c>
      <c r="D56" s="7">
        <v>85.504598</v>
      </c>
      <c r="E56" s="7">
        <v>4.259792</v>
      </c>
      <c r="F56" s="7">
        <v>89.76438999999999</v>
      </c>
    </row>
    <row r="57" spans="1:6" ht="12.75">
      <c r="A57" s="5" t="s">
        <v>108</v>
      </c>
      <c r="B57" s="6" t="s">
        <v>109</v>
      </c>
      <c r="C57" s="5" t="s">
        <v>5</v>
      </c>
      <c r="D57" s="7">
        <v>59.864601</v>
      </c>
      <c r="E57" s="7">
        <v>4.259792</v>
      </c>
      <c r="F57" s="7">
        <v>64.124393</v>
      </c>
    </row>
    <row r="58" spans="1:6" ht="12.75">
      <c r="A58" s="5" t="s">
        <v>110</v>
      </c>
      <c r="B58" s="6" t="s">
        <v>111</v>
      </c>
      <c r="C58" s="5" t="s">
        <v>5</v>
      </c>
      <c r="D58" s="7">
        <v>20.408231</v>
      </c>
      <c r="E58" s="7">
        <v>4.259792</v>
      </c>
      <c r="F58" s="7">
        <v>24.668022999999998</v>
      </c>
    </row>
    <row r="59" spans="1:6" ht="12.75">
      <c r="A59" s="5" t="s">
        <v>112</v>
      </c>
      <c r="B59" s="6" t="s">
        <v>113</v>
      </c>
      <c r="C59" s="5" t="s">
        <v>5</v>
      </c>
      <c r="D59" s="7">
        <v>19.079734</v>
      </c>
      <c r="E59" s="7">
        <v>4.259792</v>
      </c>
      <c r="F59" s="7">
        <v>23.339526000000003</v>
      </c>
    </row>
    <row r="60" spans="1:6" ht="12.75">
      <c r="A60" s="5" t="s">
        <v>114</v>
      </c>
      <c r="B60" s="6" t="s">
        <v>115</v>
      </c>
      <c r="C60" s="5" t="s">
        <v>5</v>
      </c>
      <c r="D60" s="7">
        <v>10.975901000000002</v>
      </c>
      <c r="E60" s="7">
        <v>4.259792</v>
      </c>
      <c r="F60" s="7">
        <v>15.235693</v>
      </c>
    </row>
    <row r="61" spans="1:6" ht="12.75">
      <c r="A61" s="5" t="s">
        <v>116</v>
      </c>
      <c r="B61" s="6" t="s">
        <v>117</v>
      </c>
      <c r="C61" s="5" t="s">
        <v>5</v>
      </c>
      <c r="D61" s="7">
        <v>41.265639</v>
      </c>
      <c r="E61" s="7">
        <v>4.259792</v>
      </c>
      <c r="F61" s="7">
        <v>45.525431</v>
      </c>
    </row>
    <row r="62" spans="1:6" ht="12.75">
      <c r="A62" s="5" t="s">
        <v>118</v>
      </c>
      <c r="B62" s="6" t="s">
        <v>119</v>
      </c>
      <c r="C62" s="5" t="s">
        <v>5</v>
      </c>
      <c r="D62" s="7">
        <v>45.51683</v>
      </c>
      <c r="E62" s="7">
        <v>4.259792</v>
      </c>
      <c r="F62" s="7">
        <v>49.776621999999996</v>
      </c>
    </row>
    <row r="63" spans="1:6" ht="12.75">
      <c r="A63" s="5" t="s">
        <v>120</v>
      </c>
      <c r="B63" s="6" t="s">
        <v>121</v>
      </c>
      <c r="C63" s="5" t="s">
        <v>5</v>
      </c>
      <c r="D63" s="7">
        <v>55.879107999999995</v>
      </c>
      <c r="E63" s="7">
        <v>4.259792</v>
      </c>
      <c r="F63" s="7">
        <v>60.13890000000001</v>
      </c>
    </row>
    <row r="64" spans="1:6" ht="12.75">
      <c r="A64" s="5" t="s">
        <v>122</v>
      </c>
      <c r="B64" s="6" t="s">
        <v>123</v>
      </c>
      <c r="C64" s="5" t="s">
        <v>5</v>
      </c>
      <c r="D64" s="7">
        <v>44.852581</v>
      </c>
      <c r="E64" s="7">
        <v>4.259792</v>
      </c>
      <c r="F64" s="7">
        <v>49.112373</v>
      </c>
    </row>
    <row r="65" spans="1:6" ht="12.75">
      <c r="A65" s="5" t="s">
        <v>124</v>
      </c>
      <c r="B65" s="6" t="s">
        <v>125</v>
      </c>
      <c r="C65" s="5" t="s">
        <v>5</v>
      </c>
      <c r="D65" s="7">
        <v>29.309162999999998</v>
      </c>
      <c r="E65" s="7">
        <v>4.259792</v>
      </c>
      <c r="F65" s="7">
        <v>33.568954999999995</v>
      </c>
    </row>
    <row r="66" spans="1:6" ht="12.75">
      <c r="A66" s="5" t="s">
        <v>126</v>
      </c>
      <c r="B66" s="6" t="s">
        <v>127</v>
      </c>
      <c r="C66" s="5" t="s">
        <v>5</v>
      </c>
      <c r="D66" s="7">
        <v>36.615898</v>
      </c>
      <c r="E66" s="7">
        <v>4.259792</v>
      </c>
      <c r="F66" s="7">
        <v>40.87569</v>
      </c>
    </row>
    <row r="67" spans="1:6" ht="12.75">
      <c r="A67" s="5" t="s">
        <v>128</v>
      </c>
      <c r="B67" s="6" t="s">
        <v>129</v>
      </c>
      <c r="C67" s="5" t="s">
        <v>5</v>
      </c>
      <c r="D67" s="7">
        <v>36.350198999999996</v>
      </c>
      <c r="E67" s="7">
        <v>4.259792</v>
      </c>
      <c r="F67" s="7">
        <v>40.609991</v>
      </c>
    </row>
    <row r="68" spans="1:6" ht="12.75">
      <c r="A68" s="5" t="s">
        <v>130</v>
      </c>
      <c r="B68" s="6" t="s">
        <v>131</v>
      </c>
      <c r="C68" s="5" t="s">
        <v>5</v>
      </c>
      <c r="D68" s="7">
        <v>18.415485999999998</v>
      </c>
      <c r="E68" s="7">
        <v>4.259792</v>
      </c>
      <c r="F68" s="7">
        <v>22.675278</v>
      </c>
    </row>
    <row r="69" spans="1:6" ht="12.75">
      <c r="A69" s="5" t="s">
        <v>132</v>
      </c>
      <c r="B69" s="6" t="s">
        <v>133</v>
      </c>
      <c r="C69" s="5" t="s">
        <v>5</v>
      </c>
      <c r="D69" s="7">
        <v>36.350198999999996</v>
      </c>
      <c r="E69" s="7">
        <v>4.259792</v>
      </c>
      <c r="F69" s="7">
        <v>40.609991</v>
      </c>
    </row>
    <row r="70" spans="1:6" ht="12.75">
      <c r="A70" s="5" t="s">
        <v>134</v>
      </c>
      <c r="B70" s="6" t="s">
        <v>135</v>
      </c>
      <c r="C70" s="5" t="s">
        <v>5</v>
      </c>
      <c r="D70" s="7">
        <v>37.811546</v>
      </c>
      <c r="E70" s="7">
        <v>4.259792</v>
      </c>
      <c r="F70" s="7">
        <v>42.071338</v>
      </c>
    </row>
    <row r="71" spans="1:6" ht="12.75">
      <c r="A71" s="5" t="s">
        <v>136</v>
      </c>
      <c r="B71" s="6" t="s">
        <v>137</v>
      </c>
      <c r="C71" s="5" t="s">
        <v>5</v>
      </c>
      <c r="D71" s="7">
        <v>21.205329</v>
      </c>
      <c r="E71" s="7">
        <v>4.259793</v>
      </c>
      <c r="F71" s="7">
        <v>25.465121999999997</v>
      </c>
    </row>
    <row r="72" spans="1:6" ht="12.75">
      <c r="A72" s="5" t="s">
        <v>138</v>
      </c>
      <c r="B72" s="6" t="s">
        <v>139</v>
      </c>
      <c r="C72" s="5" t="s">
        <v>5</v>
      </c>
      <c r="D72" s="7">
        <v>41.132788999999995</v>
      </c>
      <c r="E72" s="7">
        <v>4.259792</v>
      </c>
      <c r="F72" s="7">
        <v>45.392581</v>
      </c>
    </row>
    <row r="73" spans="1:6" ht="12.75">
      <c r="A73" s="5" t="s">
        <v>140</v>
      </c>
      <c r="B73" s="6" t="s">
        <v>141</v>
      </c>
      <c r="C73" s="5" t="s">
        <v>5</v>
      </c>
      <c r="D73" s="7">
        <v>90.04378000000001</v>
      </c>
      <c r="E73" s="7">
        <v>4.259792</v>
      </c>
      <c r="F73" s="7">
        <v>94.303572</v>
      </c>
    </row>
    <row r="74" spans="1:6" ht="12.75">
      <c r="A74" s="5" t="s">
        <v>142</v>
      </c>
      <c r="B74" s="6" t="s">
        <v>143</v>
      </c>
      <c r="C74" s="5" t="s">
        <v>5</v>
      </c>
      <c r="D74" s="7">
        <v>65.520783</v>
      </c>
      <c r="E74" s="7">
        <v>4.259792</v>
      </c>
      <c r="F74" s="7">
        <v>69.780575</v>
      </c>
    </row>
    <row r="75" spans="1:6" ht="12.75">
      <c r="A75" s="5" t="s">
        <v>144</v>
      </c>
      <c r="B75" s="6" t="s">
        <v>145</v>
      </c>
      <c r="C75" s="5" t="s">
        <v>5</v>
      </c>
      <c r="D75" s="7">
        <v>137.183179</v>
      </c>
      <c r="E75" s="7">
        <v>4.259792</v>
      </c>
      <c r="F75" s="7">
        <v>141.442971</v>
      </c>
    </row>
    <row r="76" spans="1:6" ht="12.75">
      <c r="A76" s="5" t="s">
        <v>146</v>
      </c>
      <c r="B76" s="6" t="s">
        <v>147</v>
      </c>
      <c r="C76" s="5" t="s">
        <v>5</v>
      </c>
      <c r="D76" s="7">
        <v>159.236231</v>
      </c>
      <c r="E76" s="7">
        <v>4.259792</v>
      </c>
      <c r="F76" s="7">
        <v>163.49602299999998</v>
      </c>
    </row>
    <row r="77" spans="1:6" ht="12.75">
      <c r="A77" s="5" t="s">
        <v>3</v>
      </c>
      <c r="B77" s="6" t="s">
        <v>148</v>
      </c>
      <c r="C77" s="5" t="s">
        <v>149</v>
      </c>
      <c r="D77" s="7">
        <v>45.21863</v>
      </c>
      <c r="E77" s="7">
        <v>4.259792</v>
      </c>
      <c r="F77" s="7">
        <v>49.478421999999995</v>
      </c>
    </row>
    <row r="78" spans="1:6" ht="12.75">
      <c r="A78" s="5" t="s">
        <v>6</v>
      </c>
      <c r="B78" s="6" t="s">
        <v>150</v>
      </c>
      <c r="C78" s="5" t="s">
        <v>149</v>
      </c>
      <c r="D78" s="7">
        <v>53.189612999999994</v>
      </c>
      <c r="E78" s="7">
        <v>4.259792</v>
      </c>
      <c r="F78" s="7">
        <v>57.449405</v>
      </c>
    </row>
    <row r="79" spans="1:6" ht="12.75">
      <c r="A79" s="5" t="s">
        <v>8</v>
      </c>
      <c r="B79" s="6" t="s">
        <v>151</v>
      </c>
      <c r="C79" s="5" t="s">
        <v>149</v>
      </c>
      <c r="D79" s="7">
        <v>50.43227</v>
      </c>
      <c r="E79" s="7">
        <v>4.259792</v>
      </c>
      <c r="F79" s="7">
        <v>54.692062</v>
      </c>
    </row>
    <row r="80" spans="1:6" ht="12.75">
      <c r="A80" s="5" t="s">
        <v>10</v>
      </c>
      <c r="B80" s="6" t="s">
        <v>152</v>
      </c>
      <c r="C80" s="5" t="s">
        <v>149</v>
      </c>
      <c r="D80" s="7">
        <v>27.183567999999998</v>
      </c>
      <c r="E80" s="7">
        <v>4.259792</v>
      </c>
      <c r="F80" s="7">
        <v>31.44336</v>
      </c>
    </row>
    <row r="81" spans="1:6" ht="12.75">
      <c r="A81" s="5" t="s">
        <v>12</v>
      </c>
      <c r="B81" s="6" t="s">
        <v>153</v>
      </c>
      <c r="C81" s="5" t="s">
        <v>149</v>
      </c>
      <c r="D81" s="7">
        <v>39.538592</v>
      </c>
      <c r="E81" s="7">
        <v>4.259792</v>
      </c>
      <c r="F81" s="7">
        <v>43.798384</v>
      </c>
    </row>
    <row r="82" spans="1:6" ht="12.75">
      <c r="A82" s="5" t="s">
        <v>14</v>
      </c>
      <c r="B82" s="6" t="s">
        <v>154</v>
      </c>
      <c r="C82" s="5" t="s">
        <v>149</v>
      </c>
      <c r="D82" s="7">
        <v>33.826054</v>
      </c>
      <c r="E82" s="7">
        <v>4.259792</v>
      </c>
      <c r="F82" s="7">
        <v>38.085846</v>
      </c>
    </row>
    <row r="83" spans="1:6" ht="12.75">
      <c r="A83" s="5" t="s">
        <v>16</v>
      </c>
      <c r="B83" s="6" t="s">
        <v>155</v>
      </c>
      <c r="C83" s="5" t="s">
        <v>149</v>
      </c>
      <c r="D83" s="7">
        <v>37.811546</v>
      </c>
      <c r="E83" s="7">
        <v>4.259792</v>
      </c>
      <c r="F83" s="7">
        <v>42.071338</v>
      </c>
    </row>
    <row r="84" spans="1:6" ht="12.75">
      <c r="A84" s="5" t="s">
        <v>18</v>
      </c>
      <c r="B84" s="6" t="s">
        <v>156</v>
      </c>
      <c r="C84" s="5" t="s">
        <v>149</v>
      </c>
      <c r="D84" s="7">
        <v>30.239112000000002</v>
      </c>
      <c r="E84" s="7">
        <v>4.259792</v>
      </c>
      <c r="F84" s="7">
        <v>34.498903999999996</v>
      </c>
    </row>
    <row r="85" spans="1:6" ht="12.75">
      <c r="A85" s="5" t="s">
        <v>20</v>
      </c>
      <c r="B85" s="6" t="s">
        <v>157</v>
      </c>
      <c r="C85" s="5" t="s">
        <v>149</v>
      </c>
      <c r="D85" s="7">
        <v>60.130300000000005</v>
      </c>
      <c r="E85" s="7">
        <v>4.259792</v>
      </c>
      <c r="F85" s="7">
        <v>64.390092</v>
      </c>
    </row>
    <row r="86" spans="1:6" ht="12.75">
      <c r="A86" s="5" t="s">
        <v>22</v>
      </c>
      <c r="B86" s="6" t="s">
        <v>158</v>
      </c>
      <c r="C86" s="5" t="s">
        <v>149</v>
      </c>
      <c r="D86" s="7">
        <v>51.495067999999996</v>
      </c>
      <c r="E86" s="7">
        <v>4.259792</v>
      </c>
      <c r="F86" s="7">
        <v>55.75486</v>
      </c>
    </row>
    <row r="87" spans="1:6" ht="12.75">
      <c r="A87" s="5" t="s">
        <v>24</v>
      </c>
      <c r="B87" s="6" t="s">
        <v>159</v>
      </c>
      <c r="C87" s="5" t="s">
        <v>149</v>
      </c>
      <c r="D87" s="7">
        <v>60.263149999999996</v>
      </c>
      <c r="E87" s="7">
        <v>4.259792</v>
      </c>
      <c r="F87" s="7">
        <v>64.522942</v>
      </c>
    </row>
    <row r="88" spans="1:6" ht="12.75">
      <c r="A88" s="5" t="s">
        <v>26</v>
      </c>
      <c r="B88" s="6" t="s">
        <v>160</v>
      </c>
      <c r="C88" s="5" t="s">
        <v>149</v>
      </c>
      <c r="D88" s="7">
        <v>56.144808</v>
      </c>
      <c r="E88" s="7">
        <v>4.259793</v>
      </c>
      <c r="F88" s="7">
        <v>60.40460100000001</v>
      </c>
    </row>
    <row r="89" spans="1:6" ht="12.75">
      <c r="A89" s="5" t="s">
        <v>28</v>
      </c>
      <c r="B89" s="6" t="s">
        <v>161</v>
      </c>
      <c r="C89" s="5" t="s">
        <v>149</v>
      </c>
      <c r="D89" s="7">
        <v>19.345433999999997</v>
      </c>
      <c r="E89" s="7">
        <v>4.259792</v>
      </c>
      <c r="F89" s="7">
        <v>23.605226</v>
      </c>
    </row>
    <row r="90" spans="1:6" ht="12.75">
      <c r="A90" s="5" t="s">
        <v>30</v>
      </c>
      <c r="B90" s="6" t="s">
        <v>162</v>
      </c>
      <c r="C90" s="5" t="s">
        <v>149</v>
      </c>
      <c r="D90" s="7">
        <v>25.057972</v>
      </c>
      <c r="E90" s="7">
        <v>4.259792</v>
      </c>
      <c r="F90" s="7">
        <v>29.317764000000004</v>
      </c>
    </row>
    <row r="91" spans="1:6" ht="12.75">
      <c r="A91" s="5" t="s">
        <v>32</v>
      </c>
      <c r="B91" s="6" t="s">
        <v>163</v>
      </c>
      <c r="C91" s="5" t="s">
        <v>149</v>
      </c>
      <c r="D91" s="7">
        <v>42.992684</v>
      </c>
      <c r="E91" s="7">
        <v>4.259792</v>
      </c>
      <c r="F91" s="7">
        <v>47.252475999999994</v>
      </c>
    </row>
    <row r="92" spans="1:6" ht="12.75">
      <c r="A92" s="5" t="s">
        <v>34</v>
      </c>
      <c r="B92" s="6" t="s">
        <v>164</v>
      </c>
      <c r="C92" s="5" t="s">
        <v>149</v>
      </c>
      <c r="D92" s="7">
        <v>39.937141</v>
      </c>
      <c r="E92" s="7">
        <v>4.259792</v>
      </c>
      <c r="F92" s="7">
        <v>44.196933</v>
      </c>
    </row>
    <row r="93" spans="1:6" ht="12.75">
      <c r="A93" s="5" t="s">
        <v>36</v>
      </c>
      <c r="B93" s="6" t="s">
        <v>165</v>
      </c>
      <c r="C93" s="5" t="s">
        <v>149</v>
      </c>
      <c r="D93" s="7">
        <v>54.019211999999996</v>
      </c>
      <c r="E93" s="7">
        <v>4.259792</v>
      </c>
      <c r="F93" s="7">
        <v>58.27900400000001</v>
      </c>
    </row>
    <row r="94" spans="1:6" ht="12.75">
      <c r="A94" s="5" t="s">
        <v>38</v>
      </c>
      <c r="B94" s="6" t="s">
        <v>166</v>
      </c>
      <c r="C94" s="5" t="s">
        <v>149</v>
      </c>
      <c r="D94" s="7">
        <v>15.889215</v>
      </c>
      <c r="E94" s="7">
        <v>4.259792</v>
      </c>
      <c r="F94" s="7">
        <v>20.149006999999997</v>
      </c>
    </row>
    <row r="95" spans="1:6" ht="12.75">
      <c r="A95" s="5" t="s">
        <v>40</v>
      </c>
      <c r="B95" s="6" t="s">
        <v>167</v>
      </c>
      <c r="C95" s="5" t="s">
        <v>149</v>
      </c>
      <c r="D95" s="7">
        <v>56.144808</v>
      </c>
      <c r="E95" s="7">
        <v>4.259792</v>
      </c>
      <c r="F95" s="7">
        <v>60.4046</v>
      </c>
    </row>
    <row r="96" spans="1:6" ht="12.75">
      <c r="A96" s="5" t="s">
        <v>42</v>
      </c>
      <c r="B96" s="6" t="s">
        <v>168</v>
      </c>
      <c r="C96" s="5" t="s">
        <v>149</v>
      </c>
      <c r="D96" s="7">
        <v>23.065226</v>
      </c>
      <c r="E96" s="7">
        <v>4.259792</v>
      </c>
      <c r="F96" s="7">
        <v>27.325018</v>
      </c>
    </row>
    <row r="97" spans="1:6" ht="12.75">
      <c r="A97" s="5" t="s">
        <v>44</v>
      </c>
      <c r="B97" s="6" t="s">
        <v>169</v>
      </c>
      <c r="C97" s="5" t="s">
        <v>149</v>
      </c>
      <c r="D97" s="7">
        <v>21.603879</v>
      </c>
      <c r="E97" s="7">
        <v>4.259792</v>
      </c>
      <c r="F97" s="7">
        <v>25.863671</v>
      </c>
    </row>
    <row r="98" spans="1:6" ht="12.75">
      <c r="A98" s="5" t="s">
        <v>46</v>
      </c>
      <c r="B98" s="6" t="s">
        <v>170</v>
      </c>
      <c r="C98" s="5" t="s">
        <v>149</v>
      </c>
      <c r="D98" s="7">
        <v>59.99745</v>
      </c>
      <c r="E98" s="7">
        <v>4.259792</v>
      </c>
      <c r="F98" s="7">
        <v>64.25724199999999</v>
      </c>
    </row>
    <row r="99" spans="1:6" ht="12.75">
      <c r="A99" s="5" t="s">
        <v>48</v>
      </c>
      <c r="B99" s="6" t="s">
        <v>171</v>
      </c>
      <c r="C99" s="5" t="s">
        <v>149</v>
      </c>
      <c r="D99" s="7">
        <v>25.323671</v>
      </c>
      <c r="E99" s="7">
        <v>4.259792</v>
      </c>
      <c r="F99" s="7">
        <v>29.583463</v>
      </c>
    </row>
    <row r="100" spans="1:6" ht="12.75">
      <c r="A100" s="5" t="s">
        <v>50</v>
      </c>
      <c r="B100" s="6" t="s">
        <v>172</v>
      </c>
      <c r="C100" s="5" t="s">
        <v>149</v>
      </c>
      <c r="D100" s="7">
        <v>61.193098</v>
      </c>
      <c r="E100" s="7">
        <v>4.259792</v>
      </c>
      <c r="F100" s="7">
        <v>65.45289</v>
      </c>
    </row>
    <row r="101" spans="1:6" ht="12.75">
      <c r="A101" s="5" t="s">
        <v>52</v>
      </c>
      <c r="B101" s="6" t="s">
        <v>173</v>
      </c>
      <c r="C101" s="5" t="s">
        <v>149</v>
      </c>
      <c r="D101" s="7">
        <v>31.966157</v>
      </c>
      <c r="E101" s="7">
        <v>4.259792</v>
      </c>
      <c r="F101" s="7">
        <v>36.225949</v>
      </c>
    </row>
    <row r="102" spans="1:6" ht="12.75">
      <c r="A102" s="5" t="s">
        <v>54</v>
      </c>
      <c r="B102" s="6" t="s">
        <v>174</v>
      </c>
      <c r="C102" s="5" t="s">
        <v>149</v>
      </c>
      <c r="D102" s="7">
        <v>58.270404</v>
      </c>
      <c r="E102" s="7">
        <v>4.259792</v>
      </c>
      <c r="F102" s="7">
        <v>62.530196</v>
      </c>
    </row>
    <row r="103" spans="1:6" ht="12.75">
      <c r="A103" s="5" t="s">
        <v>56</v>
      </c>
      <c r="B103" s="6" t="s">
        <v>175</v>
      </c>
      <c r="C103" s="5" t="s">
        <v>149</v>
      </c>
      <c r="D103" s="7">
        <v>49.236622</v>
      </c>
      <c r="E103" s="7">
        <v>4.259792</v>
      </c>
      <c r="F103" s="7">
        <v>53.496413999999994</v>
      </c>
    </row>
    <row r="104" spans="1:6" ht="12.75">
      <c r="A104" s="5" t="s">
        <v>58</v>
      </c>
      <c r="B104" s="6" t="s">
        <v>176</v>
      </c>
      <c r="C104" s="5" t="s">
        <v>149</v>
      </c>
      <c r="D104" s="7">
        <v>11.10875</v>
      </c>
      <c r="E104" s="7">
        <v>4.259793</v>
      </c>
      <c r="F104" s="7">
        <v>15.368543</v>
      </c>
    </row>
    <row r="105" spans="1:6" ht="12.75">
      <c r="A105" s="5" t="s">
        <v>60</v>
      </c>
      <c r="B105" s="6" t="s">
        <v>177</v>
      </c>
      <c r="C105" s="5" t="s">
        <v>149</v>
      </c>
      <c r="D105" s="7">
        <v>42.85983600000001</v>
      </c>
      <c r="E105" s="7">
        <v>4.259792</v>
      </c>
      <c r="F105" s="7">
        <v>47.119628000000006</v>
      </c>
    </row>
    <row r="106" spans="1:6" ht="12.75">
      <c r="A106" s="5" t="s">
        <v>62</v>
      </c>
      <c r="B106" s="6" t="s">
        <v>178</v>
      </c>
      <c r="C106" s="5" t="s">
        <v>149</v>
      </c>
      <c r="D106" s="7">
        <v>23.729474999999997</v>
      </c>
      <c r="E106" s="7">
        <v>4.259792</v>
      </c>
      <c r="F106" s="7">
        <v>27.989267</v>
      </c>
    </row>
    <row r="107" spans="1:6" ht="12.75">
      <c r="A107" s="5" t="s">
        <v>64</v>
      </c>
      <c r="B107" s="6" t="s">
        <v>179</v>
      </c>
      <c r="C107" s="5" t="s">
        <v>149</v>
      </c>
      <c r="D107" s="7">
        <v>36.748748</v>
      </c>
      <c r="E107" s="7">
        <v>4.259792</v>
      </c>
      <c r="F107" s="7">
        <v>41.008539999999996</v>
      </c>
    </row>
    <row r="108" spans="1:6" ht="12.75">
      <c r="A108" s="5" t="s">
        <v>66</v>
      </c>
      <c r="B108" s="6" t="s">
        <v>180</v>
      </c>
      <c r="C108" s="5" t="s">
        <v>149</v>
      </c>
      <c r="D108" s="7">
        <v>56.676207</v>
      </c>
      <c r="E108" s="7">
        <v>4.259792</v>
      </c>
      <c r="F108" s="7">
        <v>60.935998999999995</v>
      </c>
    </row>
    <row r="109" spans="1:6" ht="12.75">
      <c r="A109" s="5" t="s">
        <v>68</v>
      </c>
      <c r="B109" s="6" t="s">
        <v>181</v>
      </c>
      <c r="C109" s="5" t="s">
        <v>149</v>
      </c>
      <c r="D109" s="7">
        <v>12.968646999999999</v>
      </c>
      <c r="E109" s="7">
        <v>4.259792</v>
      </c>
      <c r="F109" s="7">
        <v>17.228438999999998</v>
      </c>
    </row>
    <row r="110" spans="1:6" ht="12.75">
      <c r="A110" s="5" t="s">
        <v>70</v>
      </c>
      <c r="B110" s="6" t="s">
        <v>182</v>
      </c>
      <c r="C110" s="5" t="s">
        <v>149</v>
      </c>
      <c r="D110" s="7">
        <v>45.915378999999994</v>
      </c>
      <c r="E110" s="7">
        <v>4.259792</v>
      </c>
      <c r="F110" s="7">
        <v>50.175171</v>
      </c>
    </row>
    <row r="111" spans="1:6" ht="12.75">
      <c r="A111" s="5" t="s">
        <v>72</v>
      </c>
      <c r="B111" s="6" t="s">
        <v>183</v>
      </c>
      <c r="C111" s="5" t="s">
        <v>149</v>
      </c>
      <c r="D111" s="7">
        <v>42.461287000000006</v>
      </c>
      <c r="E111" s="7">
        <v>4.259792</v>
      </c>
      <c r="F111" s="7">
        <v>46.721079</v>
      </c>
    </row>
    <row r="112" spans="1:6" ht="12.75">
      <c r="A112" s="5" t="s">
        <v>74</v>
      </c>
      <c r="B112" s="6" t="s">
        <v>184</v>
      </c>
      <c r="C112" s="5" t="s">
        <v>149</v>
      </c>
      <c r="D112" s="7">
        <v>56.941906</v>
      </c>
      <c r="E112" s="7">
        <v>4.259792</v>
      </c>
      <c r="F112" s="7">
        <v>61.201698</v>
      </c>
    </row>
    <row r="113" spans="1:6" ht="12.75">
      <c r="A113" s="5" t="s">
        <v>76</v>
      </c>
      <c r="B113" s="6" t="s">
        <v>185</v>
      </c>
      <c r="C113" s="5" t="s">
        <v>149</v>
      </c>
      <c r="D113" s="7">
        <v>42.594136</v>
      </c>
      <c r="E113" s="7">
        <v>4.259792</v>
      </c>
      <c r="F113" s="7">
        <v>46.853927999999996</v>
      </c>
    </row>
    <row r="114" spans="1:6" ht="12.75">
      <c r="A114" s="5" t="s">
        <v>78</v>
      </c>
      <c r="B114" s="6" t="s">
        <v>186</v>
      </c>
      <c r="C114" s="5" t="s">
        <v>149</v>
      </c>
      <c r="D114" s="7">
        <v>16.42274</v>
      </c>
      <c r="E114" s="7">
        <v>4.259792</v>
      </c>
      <c r="F114" s="7">
        <v>20.682532</v>
      </c>
    </row>
    <row r="115" spans="1:6" ht="12.75">
      <c r="A115" s="5" t="s">
        <v>80</v>
      </c>
      <c r="B115" s="6" t="s">
        <v>187</v>
      </c>
      <c r="C115" s="5" t="s">
        <v>149</v>
      </c>
      <c r="D115" s="7">
        <v>65.842838</v>
      </c>
      <c r="E115" s="7">
        <v>4.259792</v>
      </c>
      <c r="F115" s="7">
        <v>70.10262999999999</v>
      </c>
    </row>
    <row r="116" spans="1:6" ht="12.75">
      <c r="A116" s="5" t="s">
        <v>82</v>
      </c>
      <c r="B116" s="6" t="s">
        <v>188</v>
      </c>
      <c r="C116" s="5" t="s">
        <v>149</v>
      </c>
      <c r="D116" s="7">
        <v>11.640150000000002</v>
      </c>
      <c r="E116" s="7">
        <v>4.259792</v>
      </c>
      <c r="F116" s="7">
        <v>15.899942</v>
      </c>
    </row>
    <row r="117" spans="1:6" ht="12.75">
      <c r="A117" s="5" t="s">
        <v>84</v>
      </c>
      <c r="B117" s="6" t="s">
        <v>189</v>
      </c>
      <c r="C117" s="5" t="s">
        <v>149</v>
      </c>
      <c r="D117" s="7">
        <v>31.16906</v>
      </c>
      <c r="E117" s="7">
        <v>4.259792</v>
      </c>
      <c r="F117" s="7">
        <v>35.428852</v>
      </c>
    </row>
    <row r="118" spans="1:6" ht="12.75">
      <c r="A118" s="5" t="s">
        <v>86</v>
      </c>
      <c r="B118" s="6" t="s">
        <v>190</v>
      </c>
      <c r="C118" s="5" t="s">
        <v>149</v>
      </c>
      <c r="D118" s="7">
        <v>19.212584</v>
      </c>
      <c r="E118" s="7">
        <v>4.259792</v>
      </c>
      <c r="F118" s="7">
        <v>23.472376</v>
      </c>
    </row>
    <row r="119" spans="1:6" ht="12.75">
      <c r="A119" s="5" t="s">
        <v>88</v>
      </c>
      <c r="B119" s="6" t="s">
        <v>191</v>
      </c>
      <c r="C119" s="5" t="s">
        <v>149</v>
      </c>
      <c r="D119" s="7">
        <v>58.270402999999995</v>
      </c>
      <c r="E119" s="7">
        <v>4.259792</v>
      </c>
      <c r="F119" s="7">
        <v>62.530195000000006</v>
      </c>
    </row>
    <row r="120" spans="1:6" ht="12.75">
      <c r="A120" s="5" t="s">
        <v>90</v>
      </c>
      <c r="B120" s="6" t="s">
        <v>192</v>
      </c>
      <c r="C120" s="5" t="s">
        <v>149</v>
      </c>
      <c r="D120" s="7">
        <v>59.067502</v>
      </c>
      <c r="E120" s="7">
        <v>4.259792</v>
      </c>
      <c r="F120" s="7">
        <v>63.327293999999995</v>
      </c>
    </row>
    <row r="121" spans="1:6" ht="12.75">
      <c r="A121" s="5" t="s">
        <v>92</v>
      </c>
      <c r="B121" s="6" t="s">
        <v>193</v>
      </c>
      <c r="C121" s="5" t="s">
        <v>149</v>
      </c>
      <c r="D121" s="7">
        <v>44.622087</v>
      </c>
      <c r="E121" s="7">
        <v>4.259793</v>
      </c>
      <c r="F121" s="7">
        <v>48.881879999999995</v>
      </c>
    </row>
    <row r="122" spans="1:6" ht="12.75">
      <c r="A122" s="5" t="s">
        <v>94</v>
      </c>
      <c r="B122" s="6" t="s">
        <v>194</v>
      </c>
      <c r="C122" s="5" t="s">
        <v>149</v>
      </c>
      <c r="D122" s="7">
        <v>26.253619999999998</v>
      </c>
      <c r="E122" s="7">
        <v>4.259792</v>
      </c>
      <c r="F122" s="7">
        <v>30.513412</v>
      </c>
    </row>
    <row r="123" spans="1:6" ht="12.75">
      <c r="A123" s="5" t="s">
        <v>96</v>
      </c>
      <c r="B123" s="6" t="s">
        <v>195</v>
      </c>
      <c r="C123" s="5" t="s">
        <v>149</v>
      </c>
      <c r="D123" s="7">
        <v>22.002428000000002</v>
      </c>
      <c r="E123" s="7">
        <v>4.259792</v>
      </c>
      <c r="F123" s="7">
        <v>26.26222</v>
      </c>
    </row>
    <row r="124" spans="1:6" ht="12.75">
      <c r="A124" s="5" t="s">
        <v>98</v>
      </c>
      <c r="B124" s="6" t="s">
        <v>196</v>
      </c>
      <c r="C124" s="5" t="s">
        <v>149</v>
      </c>
      <c r="D124" s="7">
        <v>40.601389999999995</v>
      </c>
      <c r="E124" s="7">
        <v>4.259792</v>
      </c>
      <c r="F124" s="7">
        <v>44.861182</v>
      </c>
    </row>
    <row r="125" spans="1:6" ht="12.75">
      <c r="A125" s="5" t="s">
        <v>100</v>
      </c>
      <c r="B125" s="6" t="s">
        <v>197</v>
      </c>
      <c r="C125" s="5" t="s">
        <v>149</v>
      </c>
      <c r="D125" s="7">
        <v>53.487814</v>
      </c>
      <c r="E125" s="7">
        <v>4.259792</v>
      </c>
      <c r="F125" s="7">
        <v>57.747606</v>
      </c>
    </row>
    <row r="126" spans="1:6" ht="12.75">
      <c r="A126" s="5" t="s">
        <v>102</v>
      </c>
      <c r="B126" s="6" t="s">
        <v>198</v>
      </c>
      <c r="C126" s="5" t="s">
        <v>149</v>
      </c>
      <c r="D126" s="7">
        <v>31.434759</v>
      </c>
      <c r="E126" s="7">
        <v>4.259792</v>
      </c>
      <c r="F126" s="7">
        <v>35.694551</v>
      </c>
    </row>
    <row r="127" spans="1:6" ht="12.75">
      <c r="A127" s="5" t="s">
        <v>104</v>
      </c>
      <c r="B127" s="6" t="s">
        <v>199</v>
      </c>
      <c r="C127" s="5" t="s">
        <v>149</v>
      </c>
      <c r="D127" s="7">
        <v>35.154551</v>
      </c>
      <c r="E127" s="7">
        <v>4.259792</v>
      </c>
      <c r="F127" s="7">
        <v>39.414342999999995</v>
      </c>
    </row>
    <row r="128" spans="1:6" ht="12.75">
      <c r="A128" s="5" t="s">
        <v>106</v>
      </c>
      <c r="B128" s="6" t="s">
        <v>200</v>
      </c>
      <c r="C128" s="5" t="s">
        <v>149</v>
      </c>
      <c r="D128" s="7">
        <v>15.094242</v>
      </c>
      <c r="E128" s="7">
        <v>4.259792</v>
      </c>
      <c r="F128" s="7">
        <v>19.354034</v>
      </c>
    </row>
    <row r="129" spans="1:6" ht="12.75">
      <c r="A129" s="5" t="s">
        <v>108</v>
      </c>
      <c r="B129" s="6" t="s">
        <v>201</v>
      </c>
      <c r="C129" s="5" t="s">
        <v>149</v>
      </c>
      <c r="D129" s="7">
        <v>59.598901</v>
      </c>
      <c r="E129" s="7">
        <v>4.259792</v>
      </c>
      <c r="F129" s="7">
        <v>63.858692999999995</v>
      </c>
    </row>
    <row r="130" spans="1:6" ht="12.75">
      <c r="A130" s="5" t="s">
        <v>110</v>
      </c>
      <c r="B130" s="6" t="s">
        <v>202</v>
      </c>
      <c r="C130" s="5" t="s">
        <v>149</v>
      </c>
      <c r="D130" s="7">
        <v>25.589371</v>
      </c>
      <c r="E130" s="7">
        <v>4.259792</v>
      </c>
      <c r="F130" s="7">
        <v>29.849163</v>
      </c>
    </row>
    <row r="131" spans="1:6" ht="12.75">
      <c r="A131" s="5" t="s">
        <v>112</v>
      </c>
      <c r="B131" s="6" t="s">
        <v>203</v>
      </c>
      <c r="C131" s="5" t="s">
        <v>149</v>
      </c>
      <c r="D131" s="7">
        <v>24.393723</v>
      </c>
      <c r="E131" s="7">
        <v>4.259792</v>
      </c>
      <c r="F131" s="7">
        <v>28.653515</v>
      </c>
    </row>
    <row r="132" spans="1:6" ht="12.75">
      <c r="A132" s="5" t="s">
        <v>114</v>
      </c>
      <c r="B132" s="6" t="s">
        <v>204</v>
      </c>
      <c r="C132" s="5" t="s">
        <v>149</v>
      </c>
      <c r="D132" s="7">
        <v>20.408231999999998</v>
      </c>
      <c r="E132" s="7">
        <v>4.259792</v>
      </c>
      <c r="F132" s="7">
        <v>24.668024000000003</v>
      </c>
    </row>
    <row r="133" spans="1:6" ht="12.75">
      <c r="A133" s="5" t="s">
        <v>116</v>
      </c>
      <c r="B133" s="6" t="s">
        <v>205</v>
      </c>
      <c r="C133" s="5" t="s">
        <v>149</v>
      </c>
      <c r="D133" s="7">
        <v>22.533826</v>
      </c>
      <c r="E133" s="7">
        <v>4.259792</v>
      </c>
      <c r="F133" s="7">
        <v>26.793618</v>
      </c>
    </row>
    <row r="134" spans="1:6" ht="12.75">
      <c r="A134" s="5" t="s">
        <v>118</v>
      </c>
      <c r="B134" s="6" t="s">
        <v>206</v>
      </c>
      <c r="C134" s="5" t="s">
        <v>149</v>
      </c>
      <c r="D134" s="7">
        <v>26.785019</v>
      </c>
      <c r="E134" s="7">
        <v>4.259792</v>
      </c>
      <c r="F134" s="7">
        <v>31.044811</v>
      </c>
    </row>
    <row r="135" spans="1:6" ht="12.75">
      <c r="A135" s="5" t="s">
        <v>120</v>
      </c>
      <c r="B135" s="6" t="s">
        <v>207</v>
      </c>
      <c r="C135" s="5" t="s">
        <v>149</v>
      </c>
      <c r="D135" s="7">
        <v>23.995175</v>
      </c>
      <c r="E135" s="7">
        <v>4.259792</v>
      </c>
      <c r="F135" s="7">
        <v>28.254966999999997</v>
      </c>
    </row>
    <row r="136" spans="1:6" ht="12.75">
      <c r="A136" s="5" t="s">
        <v>122</v>
      </c>
      <c r="B136" s="6" t="s">
        <v>208</v>
      </c>
      <c r="C136" s="5" t="s">
        <v>149</v>
      </c>
      <c r="D136" s="7">
        <v>37.280147</v>
      </c>
      <c r="E136" s="7">
        <v>4.259792</v>
      </c>
      <c r="F136" s="7">
        <v>41.539939</v>
      </c>
    </row>
    <row r="137" spans="1:6" ht="12.75">
      <c r="A137" s="5" t="s">
        <v>124</v>
      </c>
      <c r="B137" s="6" t="s">
        <v>209</v>
      </c>
      <c r="C137" s="5" t="s">
        <v>149</v>
      </c>
      <c r="D137" s="7">
        <v>35.021701</v>
      </c>
      <c r="E137" s="7">
        <v>4.259792</v>
      </c>
      <c r="F137" s="7">
        <v>39.281493</v>
      </c>
    </row>
    <row r="138" spans="1:6" ht="12.75">
      <c r="A138" s="5" t="s">
        <v>126</v>
      </c>
      <c r="B138" s="6" t="s">
        <v>210</v>
      </c>
      <c r="C138" s="5" t="s">
        <v>149</v>
      </c>
      <c r="D138" s="7">
        <v>15.625642</v>
      </c>
      <c r="E138" s="7">
        <v>4.259793</v>
      </c>
      <c r="F138" s="7">
        <v>19.885434999999998</v>
      </c>
    </row>
    <row r="139" spans="1:6" ht="12.75">
      <c r="A139" s="5" t="s">
        <v>128</v>
      </c>
      <c r="B139" s="6" t="s">
        <v>211</v>
      </c>
      <c r="C139" s="5" t="s">
        <v>149</v>
      </c>
      <c r="D139" s="7">
        <v>46.181078</v>
      </c>
      <c r="E139" s="7">
        <v>4.259792</v>
      </c>
      <c r="F139" s="7">
        <v>50.44087</v>
      </c>
    </row>
    <row r="140" spans="1:6" ht="12.75">
      <c r="A140" s="5" t="s">
        <v>130</v>
      </c>
      <c r="B140" s="6" t="s">
        <v>212</v>
      </c>
      <c r="C140" s="5" t="s">
        <v>149</v>
      </c>
      <c r="D140" s="7">
        <v>31.301909000000002</v>
      </c>
      <c r="E140" s="7">
        <v>4.259792</v>
      </c>
      <c r="F140" s="7">
        <v>35.561701</v>
      </c>
    </row>
    <row r="141" spans="1:6" ht="12.75">
      <c r="A141" s="5" t="s">
        <v>132</v>
      </c>
      <c r="B141" s="6" t="s">
        <v>213</v>
      </c>
      <c r="C141" s="5" t="s">
        <v>149</v>
      </c>
      <c r="D141" s="7">
        <v>67.304185</v>
      </c>
      <c r="E141" s="7">
        <v>4.259792</v>
      </c>
      <c r="F141" s="7">
        <v>71.563977</v>
      </c>
    </row>
    <row r="142" spans="1:6" ht="12.75">
      <c r="A142" s="5" t="s">
        <v>134</v>
      </c>
      <c r="B142" s="6" t="s">
        <v>214</v>
      </c>
      <c r="C142" s="5" t="s">
        <v>149</v>
      </c>
      <c r="D142" s="7">
        <v>28.042175000000004</v>
      </c>
      <c r="E142" s="7">
        <v>4.259792</v>
      </c>
      <c r="F142" s="7">
        <v>32.301967</v>
      </c>
    </row>
    <row r="143" spans="1:6" ht="12.75">
      <c r="A143" s="5" t="s">
        <v>136</v>
      </c>
      <c r="B143" s="6" t="s">
        <v>215</v>
      </c>
      <c r="C143" s="5" t="s">
        <v>149</v>
      </c>
      <c r="D143" s="7">
        <v>53.62066300000001</v>
      </c>
      <c r="E143" s="7">
        <v>4.259792</v>
      </c>
      <c r="F143" s="7">
        <v>57.880455000000005</v>
      </c>
    </row>
    <row r="144" spans="1:6" ht="12.75">
      <c r="A144" s="5" t="s">
        <v>138</v>
      </c>
      <c r="B144" s="6" t="s">
        <v>216</v>
      </c>
      <c r="C144" s="5" t="s">
        <v>149</v>
      </c>
      <c r="D144" s="7">
        <v>39.272892999999996</v>
      </c>
      <c r="E144" s="7">
        <v>4.259792</v>
      </c>
      <c r="F144" s="7">
        <v>43.532685</v>
      </c>
    </row>
    <row r="145" spans="1:6" ht="12.75">
      <c r="A145" s="5" t="s">
        <v>140</v>
      </c>
      <c r="B145" s="6" t="s">
        <v>217</v>
      </c>
      <c r="C145" s="5" t="s">
        <v>149</v>
      </c>
      <c r="D145" s="7">
        <v>19.743983</v>
      </c>
      <c r="E145" s="7">
        <v>4.259792</v>
      </c>
      <c r="F145" s="7">
        <v>24.003774999999997</v>
      </c>
    </row>
    <row r="146" spans="1:6" ht="12.75">
      <c r="A146" s="5" t="s">
        <v>142</v>
      </c>
      <c r="B146" s="6" t="s">
        <v>218</v>
      </c>
      <c r="C146" s="5" t="s">
        <v>149</v>
      </c>
      <c r="D146" s="7">
        <v>10.975901000000002</v>
      </c>
      <c r="E146" s="7">
        <v>4.259792</v>
      </c>
      <c r="F146" s="7">
        <v>15.235693</v>
      </c>
    </row>
    <row r="147" spans="1:6" ht="12.75">
      <c r="A147" s="5" t="s">
        <v>144</v>
      </c>
      <c r="B147" s="6" t="s">
        <v>219</v>
      </c>
      <c r="C147" s="5" t="s">
        <v>149</v>
      </c>
      <c r="D147" s="7">
        <v>56.543755999999995</v>
      </c>
      <c r="E147" s="7">
        <v>4.259792</v>
      </c>
      <c r="F147" s="7">
        <v>60.803548</v>
      </c>
    </row>
    <row r="148" spans="1:6" ht="12.75">
      <c r="A148" s="5" t="s">
        <v>146</v>
      </c>
      <c r="B148" s="6" t="s">
        <v>220</v>
      </c>
      <c r="C148" s="5" t="s">
        <v>149</v>
      </c>
      <c r="D148" s="7">
        <v>35.553101</v>
      </c>
      <c r="E148" s="7">
        <v>4.259792</v>
      </c>
      <c r="F148" s="7">
        <v>39.812892999999995</v>
      </c>
    </row>
    <row r="149" spans="1:6" ht="12.75">
      <c r="A149" s="5" t="s">
        <v>221</v>
      </c>
      <c r="B149" s="6" t="s">
        <v>222</v>
      </c>
      <c r="C149" s="5" t="s">
        <v>149</v>
      </c>
      <c r="D149" s="7">
        <v>31.567608999999997</v>
      </c>
      <c r="E149" s="7">
        <v>4.259792</v>
      </c>
      <c r="F149" s="7">
        <v>35.827401</v>
      </c>
    </row>
    <row r="150" spans="1:6" ht="12.75">
      <c r="A150" s="5" t="s">
        <v>223</v>
      </c>
      <c r="B150" s="6" t="s">
        <v>224</v>
      </c>
      <c r="C150" s="5" t="s">
        <v>149</v>
      </c>
      <c r="D150" s="7">
        <v>25.841120999999998</v>
      </c>
      <c r="E150" s="7">
        <v>4.259792</v>
      </c>
      <c r="F150" s="7">
        <v>30.100913000000002</v>
      </c>
    </row>
    <row r="151" spans="1:6" ht="12.75">
      <c r="A151" s="5" t="s">
        <v>225</v>
      </c>
      <c r="B151" s="6" t="s">
        <v>226</v>
      </c>
      <c r="C151" s="5" t="s">
        <v>149</v>
      </c>
      <c r="D151" s="7">
        <v>14.562842999999999</v>
      </c>
      <c r="E151" s="7">
        <v>4.259792</v>
      </c>
      <c r="F151" s="7">
        <v>18.822635</v>
      </c>
    </row>
    <row r="152" spans="1:6" ht="12.75">
      <c r="A152" s="5" t="s">
        <v>227</v>
      </c>
      <c r="B152" s="6" t="s">
        <v>228</v>
      </c>
      <c r="C152" s="5" t="s">
        <v>149</v>
      </c>
      <c r="D152" s="7">
        <v>29.574862999999997</v>
      </c>
      <c r="E152" s="7">
        <v>4.259792</v>
      </c>
      <c r="F152" s="7">
        <v>33.834655</v>
      </c>
    </row>
    <row r="153" spans="1:6" ht="12.75">
      <c r="A153" s="5" t="s">
        <v>229</v>
      </c>
      <c r="B153" s="6" t="s">
        <v>230</v>
      </c>
      <c r="C153" s="5" t="s">
        <v>149</v>
      </c>
      <c r="D153" s="7">
        <v>45.593323999999996</v>
      </c>
      <c r="E153" s="7">
        <v>4.259792</v>
      </c>
      <c r="F153" s="7">
        <v>49.853116</v>
      </c>
    </row>
    <row r="154" spans="1:6" ht="12.75">
      <c r="A154" s="5" t="s">
        <v>231</v>
      </c>
      <c r="B154" s="6" t="s">
        <v>232</v>
      </c>
      <c r="C154" s="5" t="s">
        <v>149</v>
      </c>
      <c r="D154" s="7">
        <v>72.827517</v>
      </c>
      <c r="E154" s="7">
        <v>4.259793</v>
      </c>
      <c r="F154" s="7">
        <v>77.08731</v>
      </c>
    </row>
    <row r="155" spans="1:6" ht="12.75">
      <c r="A155" s="5" t="s">
        <v>233</v>
      </c>
      <c r="B155" s="6" t="s">
        <v>234</v>
      </c>
      <c r="C155" s="5" t="s">
        <v>149</v>
      </c>
      <c r="D155" s="7">
        <v>38.741527999999995</v>
      </c>
      <c r="E155" s="7">
        <v>4.259792</v>
      </c>
      <c r="F155" s="7">
        <v>43.00132</v>
      </c>
    </row>
    <row r="156" spans="1:6" ht="12.75">
      <c r="A156" s="5" t="s">
        <v>235</v>
      </c>
      <c r="B156" s="6" t="s">
        <v>236</v>
      </c>
      <c r="C156" s="5" t="s">
        <v>149</v>
      </c>
      <c r="D156" s="7">
        <v>68.76556699999999</v>
      </c>
      <c r="E156" s="7">
        <v>4.259792</v>
      </c>
      <c r="F156" s="7">
        <v>73.025359</v>
      </c>
    </row>
    <row r="157" spans="1:6" ht="12.75">
      <c r="A157" s="5" t="s">
        <v>3</v>
      </c>
      <c r="B157" s="6" t="s">
        <v>237</v>
      </c>
      <c r="C157" s="5" t="s">
        <v>238</v>
      </c>
      <c r="D157" s="7">
        <v>26.088269999999998</v>
      </c>
      <c r="E157" s="7">
        <v>4.259792</v>
      </c>
      <c r="F157" s="7">
        <v>30.348062</v>
      </c>
    </row>
    <row r="158" spans="1:6" ht="12.75">
      <c r="A158" s="5" t="s">
        <v>6</v>
      </c>
      <c r="B158" s="6" t="s">
        <v>239</v>
      </c>
      <c r="C158" s="5" t="s">
        <v>238</v>
      </c>
      <c r="D158" s="7">
        <v>29.675211</v>
      </c>
      <c r="E158" s="7">
        <v>4.259792</v>
      </c>
      <c r="F158" s="7">
        <v>33.935003</v>
      </c>
    </row>
    <row r="159" spans="1:6" ht="12.75">
      <c r="A159" s="5" t="s">
        <v>8</v>
      </c>
      <c r="B159" s="6" t="s">
        <v>240</v>
      </c>
      <c r="C159" s="5" t="s">
        <v>238</v>
      </c>
      <c r="D159" s="7">
        <v>65.17859</v>
      </c>
      <c r="E159" s="7">
        <v>4.259792</v>
      </c>
      <c r="F159" s="7">
        <v>69.43838199999999</v>
      </c>
    </row>
    <row r="160" spans="1:6" ht="12.75">
      <c r="A160" s="5" t="s">
        <v>10</v>
      </c>
      <c r="B160" s="6" t="s">
        <v>241</v>
      </c>
      <c r="C160" s="5" t="s">
        <v>238</v>
      </c>
      <c r="D160" s="7">
        <v>12.835265999999999</v>
      </c>
      <c r="E160" s="7">
        <v>4.259792</v>
      </c>
      <c r="F160" s="7">
        <v>17.095057999999998</v>
      </c>
    </row>
    <row r="161" spans="1:6" ht="12.75">
      <c r="A161" s="5" t="s">
        <v>12</v>
      </c>
      <c r="B161" s="6" t="s">
        <v>242</v>
      </c>
      <c r="C161" s="5" t="s">
        <v>238</v>
      </c>
      <c r="D161" s="7">
        <v>73.54812199999999</v>
      </c>
      <c r="E161" s="7">
        <v>4.259792</v>
      </c>
      <c r="F161" s="7">
        <v>77.807914</v>
      </c>
    </row>
    <row r="162" spans="1:6" ht="12.75">
      <c r="A162" s="5" t="s">
        <v>14</v>
      </c>
      <c r="B162" s="6" t="s">
        <v>243</v>
      </c>
      <c r="C162" s="5" t="s">
        <v>238</v>
      </c>
      <c r="D162" s="7">
        <v>25.722220000000004</v>
      </c>
      <c r="E162" s="7">
        <v>4.259792</v>
      </c>
      <c r="F162" s="7">
        <v>29.982011999999997</v>
      </c>
    </row>
    <row r="163" spans="1:6" ht="12.75">
      <c r="A163" s="5" t="s">
        <v>16</v>
      </c>
      <c r="B163" s="6" t="s">
        <v>244</v>
      </c>
      <c r="C163" s="5" t="s">
        <v>238</v>
      </c>
      <c r="D163" s="7">
        <v>44.321183000000005</v>
      </c>
      <c r="E163" s="7">
        <v>4.259792</v>
      </c>
      <c r="F163" s="7">
        <v>48.580975</v>
      </c>
    </row>
    <row r="164" spans="1:6" ht="12.75">
      <c r="A164" s="5" t="s">
        <v>18</v>
      </c>
      <c r="B164" s="6" t="s">
        <v>245</v>
      </c>
      <c r="C164" s="5" t="s">
        <v>238</v>
      </c>
      <c r="D164" s="7">
        <v>62.920145000000005</v>
      </c>
      <c r="E164" s="7">
        <v>4.259792</v>
      </c>
      <c r="F164" s="7">
        <v>67.179937</v>
      </c>
    </row>
    <row r="165" spans="1:6" ht="12.75">
      <c r="A165" s="5" t="s">
        <v>20</v>
      </c>
      <c r="B165" s="6" t="s">
        <v>246</v>
      </c>
      <c r="C165" s="5" t="s">
        <v>238</v>
      </c>
      <c r="D165" s="7">
        <v>51.096517999999996</v>
      </c>
      <c r="E165" s="7">
        <v>4.259792</v>
      </c>
      <c r="F165" s="7">
        <v>55.35631000000001</v>
      </c>
    </row>
    <row r="166" spans="1:6" ht="12.75">
      <c r="A166" s="5" t="s">
        <v>22</v>
      </c>
      <c r="B166" s="6" t="s">
        <v>247</v>
      </c>
      <c r="C166" s="5" t="s">
        <v>238</v>
      </c>
      <c r="D166" s="7">
        <v>39.405742</v>
      </c>
      <c r="E166" s="7">
        <v>4.259792</v>
      </c>
      <c r="F166" s="7">
        <v>43.665534</v>
      </c>
    </row>
    <row r="167" spans="1:6" ht="12.75">
      <c r="A167" s="5" t="s">
        <v>24</v>
      </c>
      <c r="B167" s="6" t="s">
        <v>248</v>
      </c>
      <c r="C167" s="5" t="s">
        <v>238</v>
      </c>
      <c r="D167" s="7">
        <v>48.306674</v>
      </c>
      <c r="E167" s="7">
        <v>4.259792</v>
      </c>
      <c r="F167" s="7">
        <v>52.566466</v>
      </c>
    </row>
    <row r="168" spans="1:6" ht="12.75">
      <c r="A168" s="5" t="s">
        <v>26</v>
      </c>
      <c r="B168" s="6" t="s">
        <v>249</v>
      </c>
      <c r="C168" s="5" t="s">
        <v>238</v>
      </c>
      <c r="D168" s="7">
        <v>37.412997</v>
      </c>
      <c r="E168" s="7">
        <v>4.259792</v>
      </c>
      <c r="F168" s="7">
        <v>41.672789</v>
      </c>
    </row>
    <row r="169" spans="1:6" ht="12.75">
      <c r="A169" s="5" t="s">
        <v>28</v>
      </c>
      <c r="B169" s="6" t="s">
        <v>250</v>
      </c>
      <c r="C169" s="5" t="s">
        <v>238</v>
      </c>
      <c r="D169" s="7">
        <v>46.978176999999995</v>
      </c>
      <c r="E169" s="7">
        <v>4.259792</v>
      </c>
      <c r="F169" s="7">
        <v>51.23796900000001</v>
      </c>
    </row>
    <row r="170" spans="1:6" ht="12.75">
      <c r="A170" s="5" t="s">
        <v>30</v>
      </c>
      <c r="B170" s="6" t="s">
        <v>251</v>
      </c>
      <c r="C170" s="5" t="s">
        <v>238</v>
      </c>
      <c r="D170" s="7">
        <v>47.111025999999995</v>
      </c>
      <c r="E170" s="7">
        <v>4.259792</v>
      </c>
      <c r="F170" s="7">
        <v>51.370818</v>
      </c>
    </row>
    <row r="171" spans="1:6" ht="12.75">
      <c r="A171" s="5" t="s">
        <v>32</v>
      </c>
      <c r="B171" s="6" t="s">
        <v>252</v>
      </c>
      <c r="C171" s="5" t="s">
        <v>238</v>
      </c>
      <c r="D171" s="7">
        <v>10.975901000000002</v>
      </c>
      <c r="E171" s="7">
        <v>4.259793</v>
      </c>
      <c r="F171" s="7">
        <v>15.235693999999999</v>
      </c>
    </row>
    <row r="172" spans="1:6" ht="12.75">
      <c r="A172" s="5" t="s">
        <v>34</v>
      </c>
      <c r="B172" s="6" t="s">
        <v>253</v>
      </c>
      <c r="C172" s="5" t="s">
        <v>238</v>
      </c>
      <c r="D172" s="7">
        <v>33.560355</v>
      </c>
      <c r="E172" s="7">
        <v>4.259792</v>
      </c>
      <c r="F172" s="7">
        <v>37.820147</v>
      </c>
    </row>
    <row r="173" spans="1:6" ht="12.75">
      <c r="A173" s="5" t="s">
        <v>36</v>
      </c>
      <c r="B173" s="6" t="s">
        <v>254</v>
      </c>
      <c r="C173" s="5" t="s">
        <v>238</v>
      </c>
      <c r="D173" s="7">
        <v>40.335691</v>
      </c>
      <c r="E173" s="7">
        <v>4.259792</v>
      </c>
      <c r="F173" s="7">
        <v>44.595482999999994</v>
      </c>
    </row>
    <row r="174" spans="1:6" ht="12.75">
      <c r="A174" s="5" t="s">
        <v>38</v>
      </c>
      <c r="B174" s="6" t="s">
        <v>255</v>
      </c>
      <c r="C174" s="5" t="s">
        <v>238</v>
      </c>
      <c r="D174" s="7">
        <v>91.217136</v>
      </c>
      <c r="E174" s="7">
        <v>4.259792</v>
      </c>
      <c r="F174" s="7">
        <v>95.47692800000002</v>
      </c>
    </row>
    <row r="175" spans="1:6" ht="12.75">
      <c r="A175" s="5" t="s">
        <v>40</v>
      </c>
      <c r="B175" s="6" t="s">
        <v>256</v>
      </c>
      <c r="C175" s="5" t="s">
        <v>238</v>
      </c>
      <c r="D175" s="7">
        <v>32.630407</v>
      </c>
      <c r="E175" s="7">
        <v>4.259792</v>
      </c>
      <c r="F175" s="7">
        <v>36.890198999999996</v>
      </c>
    </row>
    <row r="176" spans="1:6" ht="12.75">
      <c r="A176" s="5" t="s">
        <v>42</v>
      </c>
      <c r="B176" s="6" t="s">
        <v>257</v>
      </c>
      <c r="C176" s="5" t="s">
        <v>238</v>
      </c>
      <c r="D176" s="7">
        <v>30.106261999999997</v>
      </c>
      <c r="E176" s="7">
        <v>4.259792</v>
      </c>
      <c r="F176" s="7">
        <v>34.366054</v>
      </c>
    </row>
    <row r="177" spans="1:6" ht="12.75">
      <c r="A177" s="5" t="s">
        <v>44</v>
      </c>
      <c r="B177" s="6" t="s">
        <v>258</v>
      </c>
      <c r="C177" s="5" t="s">
        <v>238</v>
      </c>
      <c r="D177" s="7">
        <v>32.364706999999996</v>
      </c>
      <c r="E177" s="7">
        <v>4.259792</v>
      </c>
      <c r="F177" s="7">
        <v>36.624499</v>
      </c>
    </row>
    <row r="178" spans="1:6" ht="12.75">
      <c r="A178" s="5" t="s">
        <v>46</v>
      </c>
      <c r="B178" s="6" t="s">
        <v>259</v>
      </c>
      <c r="C178" s="5" t="s">
        <v>238</v>
      </c>
      <c r="D178" s="7">
        <v>26.917868</v>
      </c>
      <c r="E178" s="7">
        <v>4.259792</v>
      </c>
      <c r="F178" s="7">
        <v>31.177660000000003</v>
      </c>
    </row>
    <row r="179" spans="1:6" ht="12.75">
      <c r="A179" s="5" t="s">
        <v>48</v>
      </c>
      <c r="B179" s="6" t="s">
        <v>260</v>
      </c>
      <c r="C179" s="5" t="s">
        <v>238</v>
      </c>
      <c r="D179" s="7">
        <v>57.340455000000006</v>
      </c>
      <c r="E179" s="7">
        <v>4.259792</v>
      </c>
      <c r="F179" s="7">
        <v>61.600247</v>
      </c>
    </row>
    <row r="180" spans="1:6" ht="12.75">
      <c r="A180" s="5" t="s">
        <v>50</v>
      </c>
      <c r="B180" s="6" t="s">
        <v>261</v>
      </c>
      <c r="C180" s="5" t="s">
        <v>238</v>
      </c>
      <c r="D180" s="7">
        <v>43.258384</v>
      </c>
      <c r="E180" s="7">
        <v>4.259792</v>
      </c>
      <c r="F180" s="7">
        <v>47.518176</v>
      </c>
    </row>
    <row r="181" spans="1:6" ht="12.75">
      <c r="A181" s="5" t="s">
        <v>52</v>
      </c>
      <c r="B181" s="6" t="s">
        <v>262</v>
      </c>
      <c r="C181" s="5" t="s">
        <v>238</v>
      </c>
      <c r="D181" s="7">
        <v>48.970923000000006</v>
      </c>
      <c r="E181" s="7">
        <v>4.259792</v>
      </c>
      <c r="F181" s="7">
        <v>53.230715000000004</v>
      </c>
    </row>
    <row r="182" spans="1:6" ht="12.75">
      <c r="A182" s="5" t="s">
        <v>54</v>
      </c>
      <c r="B182" s="6" t="s">
        <v>263</v>
      </c>
      <c r="C182" s="5" t="s">
        <v>238</v>
      </c>
      <c r="D182" s="7">
        <v>43.258384</v>
      </c>
      <c r="E182" s="7">
        <v>4.259792</v>
      </c>
      <c r="F182" s="7">
        <v>47.518176</v>
      </c>
    </row>
    <row r="183" spans="1:6" ht="12.75">
      <c r="A183" s="5" t="s">
        <v>56</v>
      </c>
      <c r="B183" s="6" t="s">
        <v>264</v>
      </c>
      <c r="C183" s="5" t="s">
        <v>238</v>
      </c>
      <c r="D183" s="7">
        <v>21.869578999999998</v>
      </c>
      <c r="E183" s="7">
        <v>4.259792</v>
      </c>
      <c r="F183" s="7">
        <v>26.129371000000003</v>
      </c>
    </row>
    <row r="184" spans="1:6" ht="12.75">
      <c r="A184" s="5" t="s">
        <v>58</v>
      </c>
      <c r="B184" s="6" t="s">
        <v>265</v>
      </c>
      <c r="C184" s="5" t="s">
        <v>238</v>
      </c>
      <c r="D184" s="7">
        <v>45.38398</v>
      </c>
      <c r="E184" s="7">
        <v>4.259792</v>
      </c>
      <c r="F184" s="7">
        <v>49.643772</v>
      </c>
    </row>
    <row r="185" spans="1:6" ht="12.75">
      <c r="A185" s="5" t="s">
        <v>60</v>
      </c>
      <c r="B185" s="6" t="s">
        <v>266</v>
      </c>
      <c r="C185" s="5" t="s">
        <v>238</v>
      </c>
      <c r="D185" s="7">
        <v>24.128024</v>
      </c>
      <c r="E185" s="7">
        <v>4.259792</v>
      </c>
      <c r="F185" s="7">
        <v>28.387815999999997</v>
      </c>
    </row>
    <row r="186" spans="1:6" ht="12.75">
      <c r="A186" s="5" t="s">
        <v>62</v>
      </c>
      <c r="B186" s="6" t="s">
        <v>267</v>
      </c>
      <c r="C186" s="5" t="s">
        <v>238</v>
      </c>
      <c r="D186" s="7">
        <v>27.714966</v>
      </c>
      <c r="E186" s="7">
        <v>4.259792</v>
      </c>
      <c r="F186" s="7">
        <v>31.974757999999998</v>
      </c>
    </row>
    <row r="187" spans="1:6" ht="12.75">
      <c r="A187" s="5" t="s">
        <v>64</v>
      </c>
      <c r="B187" s="6" t="s">
        <v>268</v>
      </c>
      <c r="C187" s="5" t="s">
        <v>238</v>
      </c>
      <c r="D187" s="7">
        <v>40.86709</v>
      </c>
      <c r="E187" s="7">
        <v>4.259792</v>
      </c>
      <c r="F187" s="7">
        <v>45.126881999999995</v>
      </c>
    </row>
    <row r="188" spans="1:6" ht="12.75">
      <c r="A188" s="5" t="s">
        <v>66</v>
      </c>
      <c r="B188" s="6" t="s">
        <v>269</v>
      </c>
      <c r="C188" s="5" t="s">
        <v>238</v>
      </c>
      <c r="D188" s="7">
        <v>30.637660999999998</v>
      </c>
      <c r="E188" s="7">
        <v>4.259793</v>
      </c>
      <c r="F188" s="7">
        <v>34.897453999999996</v>
      </c>
    </row>
    <row r="189" spans="1:6" ht="12.75">
      <c r="A189" s="5" t="s">
        <v>68</v>
      </c>
      <c r="B189" s="6" t="s">
        <v>270</v>
      </c>
      <c r="C189" s="5" t="s">
        <v>238</v>
      </c>
      <c r="D189" s="7">
        <v>23.729474999999997</v>
      </c>
      <c r="E189" s="7">
        <v>4.259792</v>
      </c>
      <c r="F189" s="7">
        <v>27.989267</v>
      </c>
    </row>
    <row r="190" spans="1:6" ht="12.75">
      <c r="A190" s="5" t="s">
        <v>70</v>
      </c>
      <c r="B190" s="6" t="s">
        <v>271</v>
      </c>
      <c r="C190" s="5" t="s">
        <v>238</v>
      </c>
      <c r="D190" s="7">
        <v>32.231857999999995</v>
      </c>
      <c r="E190" s="7">
        <v>4.259792</v>
      </c>
      <c r="F190" s="7">
        <v>36.49165</v>
      </c>
    </row>
    <row r="191" spans="1:6" ht="12.75">
      <c r="A191" s="5" t="s">
        <v>72</v>
      </c>
      <c r="B191" s="6" t="s">
        <v>272</v>
      </c>
      <c r="C191" s="5" t="s">
        <v>238</v>
      </c>
      <c r="D191" s="7">
        <v>18.016935999999998</v>
      </c>
      <c r="E191" s="7">
        <v>4.259792</v>
      </c>
      <c r="F191" s="7">
        <v>22.276728</v>
      </c>
    </row>
    <row r="192" spans="1:6" ht="12.75">
      <c r="A192" s="5" t="s">
        <v>74</v>
      </c>
      <c r="B192" s="6" t="s">
        <v>273</v>
      </c>
      <c r="C192" s="5" t="s">
        <v>238</v>
      </c>
      <c r="D192" s="7">
        <v>29.973412</v>
      </c>
      <c r="E192" s="7">
        <v>4.259792</v>
      </c>
      <c r="F192" s="7">
        <v>34.233204</v>
      </c>
    </row>
    <row r="193" spans="1:6" ht="12.75">
      <c r="A193" s="5" t="s">
        <v>76</v>
      </c>
      <c r="B193" s="6" t="s">
        <v>274</v>
      </c>
      <c r="C193" s="5" t="s">
        <v>238</v>
      </c>
      <c r="D193" s="7">
        <v>61.990196</v>
      </c>
      <c r="E193" s="7">
        <v>4.259792</v>
      </c>
      <c r="F193" s="7">
        <v>66.249988</v>
      </c>
    </row>
    <row r="194" spans="1:6" ht="12.75">
      <c r="A194" s="5" t="s">
        <v>78</v>
      </c>
      <c r="B194" s="6" t="s">
        <v>275</v>
      </c>
      <c r="C194" s="5" t="s">
        <v>238</v>
      </c>
      <c r="D194" s="7">
        <v>37.280147</v>
      </c>
      <c r="E194" s="7">
        <v>4.259792</v>
      </c>
      <c r="F194" s="7">
        <v>41.539939</v>
      </c>
    </row>
    <row r="195" spans="1:6" ht="12.75">
      <c r="A195" s="5" t="s">
        <v>80</v>
      </c>
      <c r="B195" s="6" t="s">
        <v>276</v>
      </c>
      <c r="C195" s="5" t="s">
        <v>238</v>
      </c>
      <c r="D195" s="7">
        <v>33.028954999999996</v>
      </c>
      <c r="E195" s="7">
        <v>4.259792</v>
      </c>
      <c r="F195" s="7">
        <v>37.288747</v>
      </c>
    </row>
    <row r="196" spans="1:6" ht="12.75">
      <c r="A196" s="5" t="s">
        <v>82</v>
      </c>
      <c r="B196" s="6" t="s">
        <v>277</v>
      </c>
      <c r="C196" s="5" t="s">
        <v>238</v>
      </c>
      <c r="D196" s="7">
        <v>46.57962800000001</v>
      </c>
      <c r="E196" s="7">
        <v>4.259792</v>
      </c>
      <c r="F196" s="7">
        <v>50.839420000000004</v>
      </c>
    </row>
    <row r="197" spans="1:6" ht="12.75">
      <c r="A197" s="5" t="s">
        <v>84</v>
      </c>
      <c r="B197" s="6" t="s">
        <v>278</v>
      </c>
      <c r="C197" s="5" t="s">
        <v>238</v>
      </c>
      <c r="D197" s="7">
        <v>46.313929</v>
      </c>
      <c r="E197" s="7">
        <v>4.259792</v>
      </c>
      <c r="F197" s="7">
        <v>50.573721</v>
      </c>
    </row>
    <row r="198" spans="1:6" ht="12.75">
      <c r="A198" s="5" t="s">
        <v>86</v>
      </c>
      <c r="B198" s="6" t="s">
        <v>279</v>
      </c>
      <c r="C198" s="5" t="s">
        <v>238</v>
      </c>
      <c r="D198" s="7">
        <v>48.970921999999995</v>
      </c>
      <c r="E198" s="7">
        <v>4.259792</v>
      </c>
      <c r="F198" s="7">
        <v>53.230714</v>
      </c>
    </row>
    <row r="199" spans="1:6" ht="12.75">
      <c r="A199" s="5" t="s">
        <v>88</v>
      </c>
      <c r="B199" s="6" t="s">
        <v>280</v>
      </c>
      <c r="C199" s="5" t="s">
        <v>238</v>
      </c>
      <c r="D199" s="7">
        <v>42.461286</v>
      </c>
      <c r="E199" s="7">
        <v>4.259792</v>
      </c>
      <c r="F199" s="7">
        <v>46.721078</v>
      </c>
    </row>
    <row r="200" spans="1:6" ht="12.75">
      <c r="A200" s="5" t="s">
        <v>90</v>
      </c>
      <c r="B200" s="6" t="s">
        <v>281</v>
      </c>
      <c r="C200" s="5" t="s">
        <v>238</v>
      </c>
      <c r="D200" s="7">
        <v>37.944396</v>
      </c>
      <c r="E200" s="7">
        <v>4.259792</v>
      </c>
      <c r="F200" s="7">
        <v>42.204187999999995</v>
      </c>
    </row>
    <row r="201" spans="1:6" ht="12.75">
      <c r="A201" s="5" t="s">
        <v>92</v>
      </c>
      <c r="B201" s="6" t="s">
        <v>282</v>
      </c>
      <c r="C201" s="5" t="s">
        <v>238</v>
      </c>
      <c r="D201" s="7">
        <v>41.929887</v>
      </c>
      <c r="E201" s="7">
        <v>4.259792</v>
      </c>
      <c r="F201" s="7">
        <v>46.189679</v>
      </c>
    </row>
    <row r="202" spans="1:6" ht="12.75">
      <c r="A202" s="5" t="s">
        <v>94</v>
      </c>
      <c r="B202" s="6" t="s">
        <v>283</v>
      </c>
      <c r="C202" s="5" t="s">
        <v>238</v>
      </c>
      <c r="D202" s="7">
        <v>20.408231</v>
      </c>
      <c r="E202" s="7">
        <v>4.259792</v>
      </c>
      <c r="F202" s="7">
        <v>24.668022999999998</v>
      </c>
    </row>
    <row r="203" spans="1:6" ht="12.75">
      <c r="A203" s="5" t="s">
        <v>96</v>
      </c>
      <c r="B203" s="6" t="s">
        <v>284</v>
      </c>
      <c r="C203" s="5" t="s">
        <v>238</v>
      </c>
      <c r="D203" s="7">
        <v>31.700458</v>
      </c>
      <c r="E203" s="7">
        <v>4.259792</v>
      </c>
      <c r="F203" s="7">
        <v>35.960249999999995</v>
      </c>
    </row>
    <row r="204" spans="1:6" ht="12.75">
      <c r="A204" s="5" t="s">
        <v>98</v>
      </c>
      <c r="B204" s="6" t="s">
        <v>285</v>
      </c>
      <c r="C204" s="5" t="s">
        <v>238</v>
      </c>
      <c r="D204" s="7">
        <v>30.504811</v>
      </c>
      <c r="E204" s="7">
        <v>4.259793</v>
      </c>
      <c r="F204" s="7">
        <v>34.764604</v>
      </c>
    </row>
    <row r="205" spans="1:6" ht="12.75">
      <c r="A205" s="5" t="s">
        <v>100</v>
      </c>
      <c r="B205" s="6" t="s">
        <v>286</v>
      </c>
      <c r="C205" s="5" t="s">
        <v>238</v>
      </c>
      <c r="D205" s="7">
        <v>60.794548999999996</v>
      </c>
      <c r="E205" s="7">
        <v>4.259792</v>
      </c>
      <c r="F205" s="7">
        <v>65.054341</v>
      </c>
    </row>
    <row r="206" spans="1:6" ht="12.75">
      <c r="A206" s="5" t="s">
        <v>102</v>
      </c>
      <c r="B206" s="6" t="s">
        <v>287</v>
      </c>
      <c r="C206" s="5" t="s">
        <v>238</v>
      </c>
      <c r="D206" s="7">
        <v>38.874344</v>
      </c>
      <c r="E206" s="7">
        <v>4.259792</v>
      </c>
      <c r="F206" s="7">
        <v>43.134136</v>
      </c>
    </row>
    <row r="207" spans="1:6" ht="12.75">
      <c r="A207" s="5" t="s">
        <v>104</v>
      </c>
      <c r="B207" s="6" t="s">
        <v>288</v>
      </c>
      <c r="C207" s="5" t="s">
        <v>238</v>
      </c>
      <c r="D207" s="7">
        <v>54.019213</v>
      </c>
      <c r="E207" s="7">
        <v>4.259792</v>
      </c>
      <c r="F207" s="7">
        <v>58.279005</v>
      </c>
    </row>
    <row r="208" spans="1:6" ht="12.75">
      <c r="A208" s="5" t="s">
        <v>106</v>
      </c>
      <c r="B208" s="6" t="s">
        <v>289</v>
      </c>
      <c r="C208" s="5" t="s">
        <v>238</v>
      </c>
      <c r="D208" s="7">
        <v>17.485538</v>
      </c>
      <c r="E208" s="7">
        <v>4.259792</v>
      </c>
      <c r="F208" s="7">
        <v>21.74533</v>
      </c>
    </row>
    <row r="209" spans="1:6" ht="12.75">
      <c r="A209" s="5" t="s">
        <v>108</v>
      </c>
      <c r="B209" s="6" t="s">
        <v>290</v>
      </c>
      <c r="C209" s="5" t="s">
        <v>238</v>
      </c>
      <c r="D209" s="7">
        <v>29.574862999999997</v>
      </c>
      <c r="E209" s="7">
        <v>4.259792</v>
      </c>
      <c r="F209" s="7">
        <v>33.834655</v>
      </c>
    </row>
    <row r="210" spans="1:6" ht="12.75">
      <c r="A210" s="5" t="s">
        <v>110</v>
      </c>
      <c r="B210" s="6" t="s">
        <v>291</v>
      </c>
      <c r="C210" s="5" t="s">
        <v>238</v>
      </c>
      <c r="D210" s="7">
        <v>45.38398</v>
      </c>
      <c r="E210" s="7">
        <v>4.259792</v>
      </c>
      <c r="F210" s="7">
        <v>49.643772</v>
      </c>
    </row>
    <row r="211" spans="1:6" ht="12.75">
      <c r="A211" s="5" t="s">
        <v>112</v>
      </c>
      <c r="B211" s="6" t="s">
        <v>292</v>
      </c>
      <c r="C211" s="5" t="s">
        <v>238</v>
      </c>
      <c r="D211" s="7">
        <v>15.758491</v>
      </c>
      <c r="E211" s="7">
        <v>4.259792</v>
      </c>
      <c r="F211" s="7">
        <v>20.018283</v>
      </c>
    </row>
    <row r="212" spans="1:6" ht="12.75">
      <c r="A212" s="5" t="s">
        <v>114</v>
      </c>
      <c r="B212" s="6" t="s">
        <v>293</v>
      </c>
      <c r="C212" s="5" t="s">
        <v>238</v>
      </c>
      <c r="D212" s="7">
        <v>50.299420999999995</v>
      </c>
      <c r="E212" s="7">
        <v>4.259792</v>
      </c>
      <c r="F212" s="7">
        <v>54.559213</v>
      </c>
    </row>
    <row r="213" spans="1:6" ht="12.75">
      <c r="A213" s="5" t="s">
        <v>116</v>
      </c>
      <c r="B213" s="6" t="s">
        <v>294</v>
      </c>
      <c r="C213" s="5" t="s">
        <v>238</v>
      </c>
      <c r="D213" s="7">
        <v>39.140043</v>
      </c>
      <c r="E213" s="7">
        <v>4.259792</v>
      </c>
      <c r="F213" s="7">
        <v>43.399834999999996</v>
      </c>
    </row>
    <row r="214" spans="1:6" ht="12.75">
      <c r="A214" s="5" t="s">
        <v>118</v>
      </c>
      <c r="B214" s="6" t="s">
        <v>295</v>
      </c>
      <c r="C214" s="5" t="s">
        <v>238</v>
      </c>
      <c r="D214" s="7">
        <v>15.227091999999999</v>
      </c>
      <c r="E214" s="7">
        <v>4.259792</v>
      </c>
      <c r="F214" s="7">
        <v>19.486884</v>
      </c>
    </row>
    <row r="215" spans="1:6" ht="12.75">
      <c r="A215" s="5" t="s">
        <v>120</v>
      </c>
      <c r="B215" s="6" t="s">
        <v>296</v>
      </c>
      <c r="C215" s="5" t="s">
        <v>238</v>
      </c>
      <c r="D215" s="7">
        <v>26.652169</v>
      </c>
      <c r="E215" s="7">
        <v>4.259792</v>
      </c>
      <c r="F215" s="7">
        <v>30.911960999999998</v>
      </c>
    </row>
    <row r="216" spans="1:6" ht="12.75">
      <c r="A216" s="5" t="s">
        <v>122</v>
      </c>
      <c r="B216" s="6" t="s">
        <v>297</v>
      </c>
      <c r="C216" s="5" t="s">
        <v>238</v>
      </c>
      <c r="D216" s="7">
        <v>34.756003</v>
      </c>
      <c r="E216" s="7">
        <v>4.259792</v>
      </c>
      <c r="F216" s="7">
        <v>39.015795</v>
      </c>
    </row>
    <row r="217" spans="1:6" ht="12.75">
      <c r="A217" s="5" t="s">
        <v>124</v>
      </c>
      <c r="B217" s="6" t="s">
        <v>298</v>
      </c>
      <c r="C217" s="5" t="s">
        <v>238</v>
      </c>
      <c r="D217" s="7">
        <v>57.074757</v>
      </c>
      <c r="E217" s="7">
        <v>4.259792</v>
      </c>
      <c r="F217" s="7">
        <v>61.334548999999996</v>
      </c>
    </row>
    <row r="218" spans="1:6" ht="12.75">
      <c r="A218" s="5" t="s">
        <v>126</v>
      </c>
      <c r="B218" s="6" t="s">
        <v>299</v>
      </c>
      <c r="C218" s="5" t="s">
        <v>238</v>
      </c>
      <c r="D218" s="7">
        <v>29.043464</v>
      </c>
      <c r="E218" s="7">
        <v>4.259792</v>
      </c>
      <c r="F218" s="7">
        <v>33.303256</v>
      </c>
    </row>
    <row r="219" spans="1:6" ht="12.75">
      <c r="A219" s="5" t="s">
        <v>128</v>
      </c>
      <c r="B219" s="6" t="s">
        <v>300</v>
      </c>
      <c r="C219" s="5" t="s">
        <v>238</v>
      </c>
      <c r="D219" s="7">
        <v>28.113515999999997</v>
      </c>
      <c r="E219" s="7">
        <v>4.259792</v>
      </c>
      <c r="F219" s="7">
        <v>32.373308</v>
      </c>
    </row>
    <row r="220" spans="1:6" ht="12.75">
      <c r="A220" s="5" t="s">
        <v>130</v>
      </c>
      <c r="B220" s="6" t="s">
        <v>301</v>
      </c>
      <c r="C220" s="5" t="s">
        <v>238</v>
      </c>
      <c r="D220" s="7">
        <v>15.359941999999998</v>
      </c>
      <c r="E220" s="7">
        <v>4.259792</v>
      </c>
      <c r="F220" s="7">
        <v>19.619733999999998</v>
      </c>
    </row>
    <row r="221" spans="1:6" ht="12.75">
      <c r="A221" s="5" t="s">
        <v>132</v>
      </c>
      <c r="B221" s="6" t="s">
        <v>302</v>
      </c>
      <c r="C221" s="5" t="s">
        <v>238</v>
      </c>
      <c r="D221" s="7">
        <v>48.173825</v>
      </c>
      <c r="E221" s="7">
        <v>4.259793</v>
      </c>
      <c r="F221" s="7">
        <v>52.433617999999996</v>
      </c>
    </row>
    <row r="222" spans="1:6" ht="12.75">
      <c r="A222" s="5" t="s">
        <v>134</v>
      </c>
      <c r="B222" s="6" t="s">
        <v>303</v>
      </c>
      <c r="C222" s="5" t="s">
        <v>238</v>
      </c>
      <c r="D222" s="7">
        <v>39.272892</v>
      </c>
      <c r="E222" s="7">
        <v>4.259792</v>
      </c>
      <c r="F222" s="7">
        <v>43.532684</v>
      </c>
    </row>
    <row r="223" spans="1:6" ht="12.75">
      <c r="A223" s="5" t="s">
        <v>136</v>
      </c>
      <c r="B223" s="6" t="s">
        <v>304</v>
      </c>
      <c r="C223" s="5" t="s">
        <v>238</v>
      </c>
      <c r="D223" s="7">
        <v>39.804292</v>
      </c>
      <c r="E223" s="7">
        <v>4.259792</v>
      </c>
      <c r="F223" s="7">
        <v>44.064084</v>
      </c>
    </row>
    <row r="224" spans="1:6" ht="12.75">
      <c r="A224" s="5" t="s">
        <v>138</v>
      </c>
      <c r="B224" s="6" t="s">
        <v>305</v>
      </c>
      <c r="C224" s="5" t="s">
        <v>238</v>
      </c>
      <c r="D224" s="7">
        <v>55.48056</v>
      </c>
      <c r="E224" s="7">
        <v>4.259792</v>
      </c>
      <c r="F224" s="7">
        <v>59.740351999999994</v>
      </c>
    </row>
    <row r="225" spans="1:6" ht="12.75">
      <c r="A225" s="5" t="s">
        <v>140</v>
      </c>
      <c r="B225" s="6" t="s">
        <v>306</v>
      </c>
      <c r="C225" s="5" t="s">
        <v>238</v>
      </c>
      <c r="D225" s="7">
        <v>44.852582000000005</v>
      </c>
      <c r="E225" s="7">
        <v>4.259792</v>
      </c>
      <c r="F225" s="7">
        <v>49.112374</v>
      </c>
    </row>
    <row r="226" spans="1:6" ht="12.75">
      <c r="A226" s="5" t="s">
        <v>142</v>
      </c>
      <c r="B226" s="6" t="s">
        <v>307</v>
      </c>
      <c r="C226" s="5" t="s">
        <v>238</v>
      </c>
      <c r="D226" s="7">
        <v>31.169058999999997</v>
      </c>
      <c r="E226" s="7">
        <v>4.259792</v>
      </c>
      <c r="F226" s="7">
        <v>35.428851</v>
      </c>
    </row>
    <row r="227" spans="1:6" ht="12.75">
      <c r="A227" s="5" t="s">
        <v>144</v>
      </c>
      <c r="B227" s="6" t="s">
        <v>308</v>
      </c>
      <c r="C227" s="5" t="s">
        <v>238</v>
      </c>
      <c r="D227" s="7">
        <v>23.198076</v>
      </c>
      <c r="E227" s="7">
        <v>4.259792</v>
      </c>
      <c r="F227" s="7">
        <v>27.457867999999998</v>
      </c>
    </row>
    <row r="228" spans="1:6" ht="12.75">
      <c r="A228" s="5" t="s">
        <v>146</v>
      </c>
      <c r="B228" s="6" t="s">
        <v>309</v>
      </c>
      <c r="C228" s="5" t="s">
        <v>238</v>
      </c>
      <c r="D228" s="7">
        <v>50.69797</v>
      </c>
      <c r="E228" s="7">
        <v>4.259792</v>
      </c>
      <c r="F228" s="7">
        <v>54.957761999999995</v>
      </c>
    </row>
    <row r="229" spans="1:6" ht="12.75">
      <c r="A229" s="5" t="s">
        <v>221</v>
      </c>
      <c r="B229" s="6" t="s">
        <v>310</v>
      </c>
      <c r="C229" s="5" t="s">
        <v>238</v>
      </c>
      <c r="D229" s="7">
        <v>13.765744999999999</v>
      </c>
      <c r="E229" s="7">
        <v>4.259792</v>
      </c>
      <c r="F229" s="7">
        <v>18.025537</v>
      </c>
    </row>
    <row r="230" spans="1:6" ht="12.75">
      <c r="A230" s="5" t="s">
        <v>223</v>
      </c>
      <c r="B230" s="6" t="s">
        <v>311</v>
      </c>
      <c r="C230" s="5" t="s">
        <v>238</v>
      </c>
      <c r="D230" s="7">
        <v>59.864601</v>
      </c>
      <c r="E230" s="7">
        <v>4.259792</v>
      </c>
      <c r="F230" s="7">
        <v>64.124393</v>
      </c>
    </row>
    <row r="231" spans="1:6" ht="12.75">
      <c r="A231" s="5" t="s">
        <v>225</v>
      </c>
      <c r="B231" s="6" t="s">
        <v>312</v>
      </c>
      <c r="C231" s="5" t="s">
        <v>238</v>
      </c>
      <c r="D231" s="7">
        <v>27.980666000000003</v>
      </c>
      <c r="E231" s="7">
        <v>4.259792</v>
      </c>
      <c r="F231" s="7">
        <v>32.240458</v>
      </c>
    </row>
    <row r="232" spans="1:6" ht="12.75">
      <c r="A232" s="5" t="s">
        <v>227</v>
      </c>
      <c r="B232" s="6" t="s">
        <v>313</v>
      </c>
      <c r="C232" s="5" t="s">
        <v>238</v>
      </c>
      <c r="D232" s="7">
        <v>12.702947</v>
      </c>
      <c r="E232" s="7">
        <v>4.259792</v>
      </c>
      <c r="F232" s="7">
        <v>16.962739</v>
      </c>
    </row>
    <row r="233" spans="1:6" ht="12.75">
      <c r="A233" s="5" t="s">
        <v>229</v>
      </c>
      <c r="B233" s="6" t="s">
        <v>314</v>
      </c>
      <c r="C233" s="5" t="s">
        <v>238</v>
      </c>
      <c r="D233" s="7">
        <v>117.199327</v>
      </c>
      <c r="E233" s="7">
        <v>4.259792</v>
      </c>
      <c r="F233" s="7">
        <v>121.45911900000002</v>
      </c>
    </row>
    <row r="234" spans="1:6" ht="12.75">
      <c r="A234" s="5" t="s">
        <v>231</v>
      </c>
      <c r="B234" s="6" t="s">
        <v>315</v>
      </c>
      <c r="C234" s="5" t="s">
        <v>238</v>
      </c>
      <c r="D234" s="7">
        <v>85.04969299999999</v>
      </c>
      <c r="E234" s="7">
        <v>4.259792</v>
      </c>
      <c r="F234" s="7">
        <v>89.30948499999998</v>
      </c>
    </row>
    <row r="235" spans="1:6" ht="12.75">
      <c r="A235" s="5" t="s">
        <v>233</v>
      </c>
      <c r="B235" s="6" t="s">
        <v>316</v>
      </c>
      <c r="C235" s="5" t="s">
        <v>238</v>
      </c>
      <c r="D235" s="7">
        <v>171.192726</v>
      </c>
      <c r="E235" s="7">
        <v>4.259792</v>
      </c>
      <c r="F235" s="7">
        <v>175.452518</v>
      </c>
    </row>
    <row r="236" spans="1:6" ht="12.75">
      <c r="A236" s="5" t="s">
        <v>235</v>
      </c>
      <c r="B236" s="6" t="s">
        <v>317</v>
      </c>
      <c r="C236" s="5" t="s">
        <v>238</v>
      </c>
      <c r="D236" s="7">
        <v>76.8694</v>
      </c>
      <c r="E236" s="7">
        <v>4.259792</v>
      </c>
      <c r="F236" s="7">
        <v>81.129192</v>
      </c>
    </row>
    <row r="237" spans="1:6" ht="12.75">
      <c r="A237" s="5" t="s">
        <v>3</v>
      </c>
      <c r="B237" s="6" t="s">
        <v>318</v>
      </c>
      <c r="C237" s="5" t="s">
        <v>319</v>
      </c>
      <c r="D237" s="7">
        <v>29.335249</v>
      </c>
      <c r="E237" s="7">
        <v>4.259792</v>
      </c>
      <c r="F237" s="7">
        <v>33.595041</v>
      </c>
    </row>
    <row r="238" spans="1:6" ht="12.75">
      <c r="A238" s="5" t="s">
        <v>6</v>
      </c>
      <c r="B238" s="6" t="s">
        <v>320</v>
      </c>
      <c r="C238" s="5" t="s">
        <v>319</v>
      </c>
      <c r="D238" s="7">
        <v>59.71266800000001</v>
      </c>
      <c r="E238" s="7">
        <v>4.259793</v>
      </c>
      <c r="F238" s="7">
        <v>63.972460999999996</v>
      </c>
    </row>
    <row r="239" spans="1:6" ht="12.75">
      <c r="A239" s="5" t="s">
        <v>8</v>
      </c>
      <c r="B239" s="6" t="s">
        <v>321</v>
      </c>
      <c r="C239" s="5" t="s">
        <v>319</v>
      </c>
      <c r="D239" s="7">
        <v>74.079522</v>
      </c>
      <c r="E239" s="7">
        <v>4.259792</v>
      </c>
      <c r="F239" s="7">
        <v>78.339314</v>
      </c>
    </row>
    <row r="240" spans="1:6" ht="12.75">
      <c r="A240" s="5" t="s">
        <v>10</v>
      </c>
      <c r="B240" s="6" t="s">
        <v>322</v>
      </c>
      <c r="C240" s="5" t="s">
        <v>319</v>
      </c>
      <c r="D240" s="7">
        <v>36.748748</v>
      </c>
      <c r="E240" s="7">
        <v>4.259792</v>
      </c>
      <c r="F240" s="7">
        <v>41.008539999999996</v>
      </c>
    </row>
    <row r="241" spans="1:6" ht="12.75">
      <c r="A241" s="5" t="s">
        <v>12</v>
      </c>
      <c r="B241" s="6" t="s">
        <v>323</v>
      </c>
      <c r="C241" s="5" t="s">
        <v>319</v>
      </c>
      <c r="D241" s="7">
        <v>31.434759</v>
      </c>
      <c r="E241" s="7">
        <v>4.259792</v>
      </c>
      <c r="F241" s="7">
        <v>35.694551</v>
      </c>
    </row>
    <row r="242" spans="1:6" ht="12.75">
      <c r="A242" s="5" t="s">
        <v>14</v>
      </c>
      <c r="B242" s="6" t="s">
        <v>324</v>
      </c>
      <c r="C242" s="5" t="s">
        <v>319</v>
      </c>
      <c r="D242" s="7">
        <v>47.431858000000005</v>
      </c>
      <c r="E242" s="7">
        <v>4.259792</v>
      </c>
      <c r="F242" s="7">
        <v>51.69165</v>
      </c>
    </row>
    <row r="243" spans="1:6" ht="12.75">
      <c r="A243" s="5" t="s">
        <v>16</v>
      </c>
      <c r="B243" s="6" t="s">
        <v>325</v>
      </c>
      <c r="C243" s="5" t="s">
        <v>319</v>
      </c>
      <c r="D243" s="7">
        <v>38.917121</v>
      </c>
      <c r="E243" s="7">
        <v>4.259792</v>
      </c>
      <c r="F243" s="7">
        <v>43.176913</v>
      </c>
    </row>
    <row r="244" spans="1:6" ht="12.75">
      <c r="A244" s="5" t="s">
        <v>18</v>
      </c>
      <c r="B244" s="6" t="s">
        <v>322</v>
      </c>
      <c r="C244" s="5" t="s">
        <v>319</v>
      </c>
      <c r="D244" s="7">
        <v>14.429993999999999</v>
      </c>
      <c r="E244" s="7">
        <v>4.259792</v>
      </c>
      <c r="F244" s="7">
        <v>18.689785999999998</v>
      </c>
    </row>
    <row r="245" spans="1:6" ht="12.75">
      <c r="A245" s="5" t="s">
        <v>20</v>
      </c>
      <c r="B245" s="6" t="s">
        <v>326</v>
      </c>
      <c r="C245" s="5" t="s">
        <v>319</v>
      </c>
      <c r="D245" s="7">
        <v>46.328409</v>
      </c>
      <c r="E245" s="7">
        <v>4.259792</v>
      </c>
      <c r="F245" s="7">
        <v>50.588201</v>
      </c>
    </row>
    <row r="246" spans="1:6" ht="12.75">
      <c r="A246" s="5" t="s">
        <v>22</v>
      </c>
      <c r="B246" s="6" t="s">
        <v>327</v>
      </c>
      <c r="C246" s="5" t="s">
        <v>319</v>
      </c>
      <c r="D246" s="7">
        <v>45.91538</v>
      </c>
      <c r="E246" s="7">
        <v>4.259792</v>
      </c>
      <c r="F246" s="7">
        <v>50.175171999999996</v>
      </c>
    </row>
    <row r="247" spans="1:6" ht="12.75">
      <c r="A247" s="5" t="s">
        <v>24</v>
      </c>
      <c r="B247" s="6" t="s">
        <v>328</v>
      </c>
      <c r="C247" s="5" t="s">
        <v>319</v>
      </c>
      <c r="D247" s="7">
        <v>24.526574</v>
      </c>
      <c r="E247" s="7">
        <v>4.259792</v>
      </c>
      <c r="F247" s="7">
        <v>28.786365999999997</v>
      </c>
    </row>
    <row r="248" spans="1:6" ht="12.75">
      <c r="A248" s="5" t="s">
        <v>26</v>
      </c>
      <c r="B248" s="6" t="s">
        <v>329</v>
      </c>
      <c r="C248" s="5" t="s">
        <v>319</v>
      </c>
      <c r="D248" s="7">
        <v>51.096519</v>
      </c>
      <c r="E248" s="7">
        <v>4.259792</v>
      </c>
      <c r="F248" s="7">
        <v>55.356311</v>
      </c>
    </row>
    <row r="249" spans="1:6" ht="12.75">
      <c r="A249" s="5" t="s">
        <v>28</v>
      </c>
      <c r="B249" s="6" t="s">
        <v>330</v>
      </c>
      <c r="C249" s="5" t="s">
        <v>319</v>
      </c>
      <c r="D249" s="7">
        <v>49.501126000000006</v>
      </c>
      <c r="E249" s="7">
        <v>4.259792</v>
      </c>
      <c r="F249" s="7">
        <v>53.760918</v>
      </c>
    </row>
    <row r="250" spans="1:6" ht="12.75">
      <c r="A250" s="5" t="s">
        <v>30</v>
      </c>
      <c r="B250" s="6" t="s">
        <v>331</v>
      </c>
      <c r="C250" s="5" t="s">
        <v>319</v>
      </c>
      <c r="D250" s="7">
        <v>44.147681000000006</v>
      </c>
      <c r="E250" s="7">
        <v>4.259792</v>
      </c>
      <c r="F250" s="7">
        <v>48.407473</v>
      </c>
    </row>
    <row r="251" spans="1:6" ht="12.75">
      <c r="A251" s="5" t="s">
        <v>32</v>
      </c>
      <c r="B251" s="6" t="s">
        <v>332</v>
      </c>
      <c r="C251" s="5" t="s">
        <v>319</v>
      </c>
      <c r="D251" s="7">
        <v>52.557865</v>
      </c>
      <c r="E251" s="7">
        <v>4.259792</v>
      </c>
      <c r="F251" s="7">
        <v>56.817657</v>
      </c>
    </row>
    <row r="252" spans="1:6" ht="12.75">
      <c r="A252" s="5" t="s">
        <v>34</v>
      </c>
      <c r="B252" s="6" t="s">
        <v>333</v>
      </c>
      <c r="C252" s="5" t="s">
        <v>319</v>
      </c>
      <c r="D252" s="7">
        <v>22.666677</v>
      </c>
      <c r="E252" s="7">
        <v>4.259792</v>
      </c>
      <c r="F252" s="7">
        <v>26.926468999999997</v>
      </c>
    </row>
    <row r="253" spans="1:6" ht="12.75">
      <c r="A253" s="5" t="s">
        <v>36</v>
      </c>
      <c r="B253" s="6" t="s">
        <v>334</v>
      </c>
      <c r="C253" s="5" t="s">
        <v>319</v>
      </c>
      <c r="D253" s="7">
        <v>41.129601</v>
      </c>
      <c r="E253" s="7">
        <v>4.259792</v>
      </c>
      <c r="F253" s="7">
        <v>45.389393</v>
      </c>
    </row>
    <row r="254" spans="1:6" ht="12.75">
      <c r="A254" s="5" t="s">
        <v>38</v>
      </c>
      <c r="B254" s="6" t="s">
        <v>335</v>
      </c>
      <c r="C254" s="5" t="s">
        <v>319</v>
      </c>
      <c r="D254" s="7">
        <v>47.745252</v>
      </c>
      <c r="E254" s="7">
        <v>4.259793</v>
      </c>
      <c r="F254" s="7">
        <v>52.005044999999996</v>
      </c>
    </row>
    <row r="255" spans="1:6" ht="12.75">
      <c r="A255" s="5" t="s">
        <v>40</v>
      </c>
      <c r="B255" s="6" t="s">
        <v>336</v>
      </c>
      <c r="C255" s="5" t="s">
        <v>319</v>
      </c>
      <c r="D255" s="7">
        <v>39.538592</v>
      </c>
      <c r="E255" s="7">
        <v>4.259792</v>
      </c>
      <c r="F255" s="7">
        <v>43.798384</v>
      </c>
    </row>
    <row r="256" spans="1:6" ht="12.75">
      <c r="A256" s="5" t="s">
        <v>42</v>
      </c>
      <c r="B256" s="6" t="s">
        <v>337</v>
      </c>
      <c r="C256" s="5" t="s">
        <v>319</v>
      </c>
      <c r="D256" s="7">
        <v>38.874342999999996</v>
      </c>
      <c r="E256" s="7">
        <v>4.259792</v>
      </c>
      <c r="F256" s="7">
        <v>43.134135</v>
      </c>
    </row>
    <row r="257" spans="1:6" ht="12.75">
      <c r="A257" s="5" t="s">
        <v>44</v>
      </c>
      <c r="B257" s="6" t="s">
        <v>338</v>
      </c>
      <c r="C257" s="5" t="s">
        <v>319</v>
      </c>
      <c r="D257" s="7">
        <v>51.882988</v>
      </c>
      <c r="E257" s="7">
        <v>4.259792</v>
      </c>
      <c r="F257" s="7">
        <v>56.142779999999995</v>
      </c>
    </row>
    <row r="258" spans="1:6" ht="12.75">
      <c r="A258" s="5" t="s">
        <v>46</v>
      </c>
      <c r="B258" s="6" t="s">
        <v>339</v>
      </c>
      <c r="C258" s="5" t="s">
        <v>319</v>
      </c>
      <c r="D258" s="7">
        <v>28.699649</v>
      </c>
      <c r="E258" s="7">
        <v>4.259792</v>
      </c>
      <c r="F258" s="7">
        <v>32.959441</v>
      </c>
    </row>
    <row r="259" spans="1:6" ht="12.75">
      <c r="A259" s="5" t="s">
        <v>48</v>
      </c>
      <c r="B259" s="6" t="s">
        <v>340</v>
      </c>
      <c r="C259" s="5" t="s">
        <v>319</v>
      </c>
      <c r="D259" s="7">
        <v>38.608644</v>
      </c>
      <c r="E259" s="7">
        <v>4.259792</v>
      </c>
      <c r="F259" s="7">
        <v>42.868435999999996</v>
      </c>
    </row>
    <row r="260" spans="1:6" ht="12.75">
      <c r="A260" s="5" t="s">
        <v>50</v>
      </c>
      <c r="B260" s="6" t="s">
        <v>341</v>
      </c>
      <c r="C260" s="5" t="s">
        <v>319</v>
      </c>
      <c r="D260" s="7">
        <v>45.782529</v>
      </c>
      <c r="E260" s="7">
        <v>4.259792</v>
      </c>
      <c r="F260" s="7">
        <v>50.042321</v>
      </c>
    </row>
    <row r="261" spans="1:6" ht="12.75">
      <c r="A261" s="5" t="s">
        <v>52</v>
      </c>
      <c r="B261" s="6" t="s">
        <v>342</v>
      </c>
      <c r="C261" s="5" t="s">
        <v>319</v>
      </c>
      <c r="D261" s="7">
        <v>17.843833</v>
      </c>
      <c r="E261" s="7">
        <v>4.259792</v>
      </c>
      <c r="F261" s="7">
        <v>22.103624999999997</v>
      </c>
    </row>
    <row r="262" spans="1:6" ht="12.75">
      <c r="A262" s="5" t="s">
        <v>54</v>
      </c>
      <c r="B262" s="6" t="s">
        <v>343</v>
      </c>
      <c r="C262" s="5" t="s">
        <v>319</v>
      </c>
      <c r="D262" s="7">
        <v>33.018859</v>
      </c>
      <c r="E262" s="7">
        <v>4.259792</v>
      </c>
      <c r="F262" s="7">
        <v>37.278650999999996</v>
      </c>
    </row>
    <row r="263" spans="1:6" ht="12.75">
      <c r="A263" s="5" t="s">
        <v>56</v>
      </c>
      <c r="B263" s="6" t="s">
        <v>344</v>
      </c>
      <c r="C263" s="5" t="s">
        <v>319</v>
      </c>
      <c r="D263" s="7">
        <v>20.673931</v>
      </c>
      <c r="E263" s="7">
        <v>4.259792</v>
      </c>
      <c r="F263" s="7">
        <v>24.933723</v>
      </c>
    </row>
    <row r="264" spans="1:6" ht="12.75">
      <c r="A264" s="5" t="s">
        <v>58</v>
      </c>
      <c r="B264" s="6" t="s">
        <v>345</v>
      </c>
      <c r="C264" s="5" t="s">
        <v>319</v>
      </c>
      <c r="D264" s="7">
        <v>34.091753</v>
      </c>
      <c r="E264" s="7">
        <v>4.259792</v>
      </c>
      <c r="F264" s="7">
        <v>38.351545</v>
      </c>
    </row>
    <row r="265" spans="1:6" ht="12.75">
      <c r="A265" s="5" t="s">
        <v>60</v>
      </c>
      <c r="B265" s="6" t="s">
        <v>346</v>
      </c>
      <c r="C265" s="5" t="s">
        <v>319</v>
      </c>
      <c r="D265" s="7">
        <v>60.805442000000006</v>
      </c>
      <c r="E265" s="7">
        <v>4.259792</v>
      </c>
      <c r="F265" s="7">
        <v>65.065234</v>
      </c>
    </row>
    <row r="266" spans="1:6" ht="12.75">
      <c r="A266" s="5" t="s">
        <v>62</v>
      </c>
      <c r="B266" s="6" t="s">
        <v>347</v>
      </c>
      <c r="C266" s="5" t="s">
        <v>319</v>
      </c>
      <c r="D266" s="7">
        <v>30.919036</v>
      </c>
      <c r="E266" s="7">
        <v>4.259792</v>
      </c>
      <c r="F266" s="7">
        <v>35.178827999999996</v>
      </c>
    </row>
    <row r="267" spans="1:6" ht="12.75">
      <c r="A267" s="5" t="s">
        <v>64</v>
      </c>
      <c r="B267" s="6" t="s">
        <v>348</v>
      </c>
      <c r="C267" s="5" t="s">
        <v>319</v>
      </c>
      <c r="D267" s="7">
        <v>68.765532</v>
      </c>
      <c r="E267" s="7">
        <v>4.259792</v>
      </c>
      <c r="F267" s="7">
        <v>73.025324</v>
      </c>
    </row>
    <row r="268" spans="1:6" ht="12.75">
      <c r="A268" s="5" t="s">
        <v>66</v>
      </c>
      <c r="B268" s="6" t="s">
        <v>349</v>
      </c>
      <c r="C268" s="5" t="s">
        <v>319</v>
      </c>
      <c r="D268" s="7">
        <v>22.268127999999997</v>
      </c>
      <c r="E268" s="7">
        <v>4.259792</v>
      </c>
      <c r="F268" s="7">
        <v>26.527919999999998</v>
      </c>
    </row>
    <row r="269" spans="1:6" ht="12.75">
      <c r="A269" s="5" t="s">
        <v>68</v>
      </c>
      <c r="B269" s="6" t="s">
        <v>350</v>
      </c>
      <c r="C269" s="5" t="s">
        <v>319</v>
      </c>
      <c r="D269" s="7">
        <v>47.361714</v>
      </c>
      <c r="E269" s="7">
        <v>4.259792</v>
      </c>
      <c r="F269" s="7">
        <v>51.621506000000004</v>
      </c>
    </row>
    <row r="270" spans="1:6" ht="12.75">
      <c r="A270" s="5" t="s">
        <v>70</v>
      </c>
      <c r="B270" s="6" t="s">
        <v>351</v>
      </c>
      <c r="C270" s="5" t="s">
        <v>319</v>
      </c>
      <c r="D270" s="7">
        <v>17.779135</v>
      </c>
      <c r="E270" s="7">
        <v>4.259792</v>
      </c>
      <c r="F270" s="7">
        <v>22.038926999999997</v>
      </c>
    </row>
    <row r="271" spans="1:6" ht="12.75">
      <c r="A271" s="5" t="s">
        <v>72</v>
      </c>
      <c r="B271" s="6" t="s">
        <v>352</v>
      </c>
      <c r="C271" s="5" t="s">
        <v>319</v>
      </c>
      <c r="D271" s="7">
        <v>31.833309</v>
      </c>
      <c r="E271" s="7">
        <v>4.259793</v>
      </c>
      <c r="F271" s="7">
        <v>36.093102</v>
      </c>
    </row>
    <row r="272" spans="1:6" ht="12.75">
      <c r="A272" s="5" t="s">
        <v>74</v>
      </c>
      <c r="B272" s="6" t="s">
        <v>353</v>
      </c>
      <c r="C272" s="5" t="s">
        <v>319</v>
      </c>
      <c r="D272" s="7">
        <v>44.71973200000001</v>
      </c>
      <c r="E272" s="7">
        <v>4.259792</v>
      </c>
      <c r="F272" s="7">
        <v>48.979524000000005</v>
      </c>
    </row>
    <row r="273" spans="1:6" ht="12.75">
      <c r="A273" s="5" t="s">
        <v>76</v>
      </c>
      <c r="B273" s="6" t="s">
        <v>354</v>
      </c>
      <c r="C273" s="5" t="s">
        <v>319</v>
      </c>
      <c r="D273" s="7">
        <v>49.119715</v>
      </c>
      <c r="E273" s="7">
        <v>4.259792</v>
      </c>
      <c r="F273" s="7">
        <v>53.379507</v>
      </c>
    </row>
    <row r="274" spans="1:6" ht="12.75">
      <c r="A274" s="5" t="s">
        <v>78</v>
      </c>
      <c r="B274" s="6" t="s">
        <v>355</v>
      </c>
      <c r="C274" s="5" t="s">
        <v>319</v>
      </c>
      <c r="D274" s="7">
        <v>71.618878</v>
      </c>
      <c r="E274" s="7">
        <v>4.259792</v>
      </c>
      <c r="F274" s="7">
        <v>75.87867</v>
      </c>
    </row>
    <row r="275" spans="1:6" ht="12.75">
      <c r="A275" s="5" t="s">
        <v>80</v>
      </c>
      <c r="B275" s="6" t="s">
        <v>356</v>
      </c>
      <c r="C275" s="5" t="s">
        <v>319</v>
      </c>
      <c r="D275" s="7">
        <v>28.113515999999997</v>
      </c>
      <c r="E275" s="7">
        <v>4.259792</v>
      </c>
      <c r="F275" s="7">
        <v>32.373308</v>
      </c>
    </row>
    <row r="276" spans="1:6" ht="12.75">
      <c r="A276" s="5" t="s">
        <v>82</v>
      </c>
      <c r="B276" s="6" t="s">
        <v>357</v>
      </c>
      <c r="C276" s="5" t="s">
        <v>319</v>
      </c>
      <c r="D276" s="7">
        <v>48.705224</v>
      </c>
      <c r="E276" s="7">
        <v>4.259792</v>
      </c>
      <c r="F276" s="7">
        <v>52.965016</v>
      </c>
    </row>
    <row r="277" spans="1:6" ht="12.75">
      <c r="A277" s="5" t="s">
        <v>84</v>
      </c>
      <c r="B277" s="6" t="s">
        <v>358</v>
      </c>
      <c r="C277" s="5" t="s">
        <v>319</v>
      </c>
      <c r="D277" s="7">
        <v>23.640864</v>
      </c>
      <c r="E277" s="7">
        <v>4.259792</v>
      </c>
      <c r="F277" s="7">
        <v>27.900655999999998</v>
      </c>
    </row>
    <row r="278" spans="1:6" ht="12.75">
      <c r="A278" s="5" t="s">
        <v>86</v>
      </c>
      <c r="B278" s="6" t="s">
        <v>359</v>
      </c>
      <c r="C278" s="5" t="s">
        <v>319</v>
      </c>
      <c r="D278" s="7">
        <v>36.548277999999996</v>
      </c>
      <c r="E278" s="7">
        <v>4.259792</v>
      </c>
      <c r="F278" s="7">
        <v>40.80807</v>
      </c>
    </row>
    <row r="279" spans="1:6" ht="12.75">
      <c r="A279" s="5" t="s">
        <v>88</v>
      </c>
      <c r="B279" s="6" t="s">
        <v>360</v>
      </c>
      <c r="C279" s="5" t="s">
        <v>319</v>
      </c>
      <c r="D279" s="7">
        <v>42.195586999999996</v>
      </c>
      <c r="E279" s="7">
        <v>4.259792</v>
      </c>
      <c r="F279" s="7">
        <v>46.455379</v>
      </c>
    </row>
    <row r="280" spans="1:6" ht="12.75">
      <c r="A280" s="5" t="s">
        <v>90</v>
      </c>
      <c r="B280" s="6" t="s">
        <v>361</v>
      </c>
      <c r="C280" s="5" t="s">
        <v>319</v>
      </c>
      <c r="D280" s="7">
        <v>39.007193</v>
      </c>
      <c r="E280" s="7">
        <v>4.259792</v>
      </c>
      <c r="F280" s="7">
        <v>43.266985</v>
      </c>
    </row>
    <row r="281" spans="1:6" ht="12.75">
      <c r="A281" s="5" t="s">
        <v>92</v>
      </c>
      <c r="B281" s="6" t="s">
        <v>362</v>
      </c>
      <c r="C281" s="5" t="s">
        <v>319</v>
      </c>
      <c r="D281" s="7">
        <v>43.56234500000001</v>
      </c>
      <c r="E281" s="7">
        <v>4.259792</v>
      </c>
      <c r="F281" s="7">
        <v>47.822137000000005</v>
      </c>
    </row>
    <row r="282" spans="1:6" ht="12.75">
      <c r="A282" s="5" t="s">
        <v>94</v>
      </c>
      <c r="B282" s="6" t="s">
        <v>363</v>
      </c>
      <c r="C282" s="5" t="s">
        <v>319</v>
      </c>
      <c r="D282" s="7">
        <v>68.404845</v>
      </c>
      <c r="E282" s="7">
        <v>4.259792</v>
      </c>
      <c r="F282" s="7">
        <v>72.664637</v>
      </c>
    </row>
    <row r="283" spans="1:6" ht="12.75">
      <c r="A283" s="5" t="s">
        <v>96</v>
      </c>
      <c r="B283" s="6" t="s">
        <v>364</v>
      </c>
      <c r="C283" s="5" t="s">
        <v>319</v>
      </c>
      <c r="D283" s="7">
        <v>30.106261</v>
      </c>
      <c r="E283" s="7">
        <v>4.259792</v>
      </c>
      <c r="F283" s="7">
        <v>34.366053</v>
      </c>
    </row>
    <row r="284" spans="1:6" ht="12.75">
      <c r="A284" s="5" t="s">
        <v>98</v>
      </c>
      <c r="B284" s="6" t="s">
        <v>365</v>
      </c>
      <c r="C284" s="5" t="s">
        <v>319</v>
      </c>
      <c r="D284" s="7">
        <v>18.282636</v>
      </c>
      <c r="E284" s="7">
        <v>4.259792</v>
      </c>
      <c r="F284" s="7">
        <v>22.542427999999997</v>
      </c>
    </row>
    <row r="285" spans="1:6" ht="12.75">
      <c r="A285" s="5" t="s">
        <v>100</v>
      </c>
      <c r="B285" s="6" t="s">
        <v>366</v>
      </c>
      <c r="C285" s="5" t="s">
        <v>319</v>
      </c>
      <c r="D285" s="7">
        <v>43.56234500000001</v>
      </c>
      <c r="E285" s="7">
        <v>4.259792</v>
      </c>
      <c r="F285" s="7">
        <v>47.822137000000005</v>
      </c>
    </row>
    <row r="286" spans="1:6" ht="12.75">
      <c r="A286" s="5" t="s">
        <v>102</v>
      </c>
      <c r="B286" s="6" t="s">
        <v>367</v>
      </c>
      <c r="C286" s="5" t="s">
        <v>319</v>
      </c>
      <c r="D286" s="7">
        <v>14.961393</v>
      </c>
      <c r="E286" s="7">
        <v>4.259792</v>
      </c>
      <c r="F286" s="7">
        <v>19.221185</v>
      </c>
    </row>
    <row r="287" spans="1:6" ht="12.75">
      <c r="A287" s="5" t="s">
        <v>104</v>
      </c>
      <c r="B287" s="6" t="s">
        <v>368</v>
      </c>
      <c r="C287" s="5" t="s">
        <v>319</v>
      </c>
      <c r="D287" s="7">
        <v>32.896105999999996</v>
      </c>
      <c r="E287" s="7">
        <v>4.259792</v>
      </c>
      <c r="F287" s="7">
        <v>37.155898</v>
      </c>
    </row>
    <row r="288" spans="1:6" ht="12.75">
      <c r="A288" s="5" t="s">
        <v>106</v>
      </c>
      <c r="B288" s="6" t="s">
        <v>369</v>
      </c>
      <c r="C288" s="5" t="s">
        <v>319</v>
      </c>
      <c r="D288" s="7">
        <v>30.371961000000002</v>
      </c>
      <c r="E288" s="7">
        <v>4.259793</v>
      </c>
      <c r="F288" s="7">
        <v>34.631754</v>
      </c>
    </row>
    <row r="289" spans="1:6" ht="12.75">
      <c r="A289" s="5" t="s">
        <v>108</v>
      </c>
      <c r="B289" s="6" t="s">
        <v>370</v>
      </c>
      <c r="C289" s="5" t="s">
        <v>319</v>
      </c>
      <c r="D289" s="7">
        <v>24.961124</v>
      </c>
      <c r="E289" s="7">
        <v>4.259792</v>
      </c>
      <c r="F289" s="7">
        <v>29.220916</v>
      </c>
    </row>
    <row r="290" spans="1:6" ht="12.75">
      <c r="A290" s="5" t="s">
        <v>110</v>
      </c>
      <c r="B290" s="6" t="s">
        <v>371</v>
      </c>
      <c r="C290" s="5" t="s">
        <v>319</v>
      </c>
      <c r="D290" s="7">
        <v>26.510151999999998</v>
      </c>
      <c r="E290" s="7">
        <v>4.259792</v>
      </c>
      <c r="F290" s="7">
        <v>30.769944000000002</v>
      </c>
    </row>
    <row r="291" spans="1:6" ht="12.75">
      <c r="A291" s="5" t="s">
        <v>112</v>
      </c>
      <c r="B291" s="6" t="s">
        <v>372</v>
      </c>
      <c r="C291" s="5" t="s">
        <v>319</v>
      </c>
      <c r="D291" s="7">
        <v>39.272892999999996</v>
      </c>
      <c r="E291" s="7">
        <v>4.259792</v>
      </c>
      <c r="F291" s="7">
        <v>43.532685</v>
      </c>
    </row>
    <row r="292" spans="1:6" ht="12.75">
      <c r="A292" s="5" t="s">
        <v>114</v>
      </c>
      <c r="B292" s="6" t="s">
        <v>373</v>
      </c>
      <c r="C292" s="5" t="s">
        <v>319</v>
      </c>
      <c r="D292" s="7">
        <v>11.772999</v>
      </c>
      <c r="E292" s="7">
        <v>4.259792</v>
      </c>
      <c r="F292" s="7">
        <v>16.032791</v>
      </c>
    </row>
    <row r="293" spans="1:6" ht="12.75">
      <c r="A293" s="5" t="s">
        <v>116</v>
      </c>
      <c r="B293" s="6" t="s">
        <v>374</v>
      </c>
      <c r="C293" s="5" t="s">
        <v>319</v>
      </c>
      <c r="D293" s="7">
        <v>53.620664</v>
      </c>
      <c r="E293" s="7">
        <v>4.259792</v>
      </c>
      <c r="F293" s="7">
        <v>57.880455999999995</v>
      </c>
    </row>
    <row r="294" spans="1:6" ht="12.75">
      <c r="A294" s="5" t="s">
        <v>118</v>
      </c>
      <c r="B294" s="6" t="s">
        <v>375</v>
      </c>
      <c r="C294" s="5" t="s">
        <v>319</v>
      </c>
      <c r="D294" s="7">
        <v>40.653467</v>
      </c>
      <c r="E294" s="7">
        <v>4.259792</v>
      </c>
      <c r="F294" s="7">
        <v>44.913259</v>
      </c>
    </row>
    <row r="295" spans="1:6" ht="12.75">
      <c r="A295" s="5" t="s">
        <v>120</v>
      </c>
      <c r="B295" s="6" t="s">
        <v>376</v>
      </c>
      <c r="C295" s="5" t="s">
        <v>319</v>
      </c>
      <c r="D295" s="7">
        <v>43.656934</v>
      </c>
      <c r="E295" s="7">
        <v>4.259792</v>
      </c>
      <c r="F295" s="7">
        <v>47.916726</v>
      </c>
    </row>
    <row r="296" spans="1:6" ht="12.75">
      <c r="A296" s="5" t="s">
        <v>122</v>
      </c>
      <c r="B296" s="6" t="s">
        <v>377</v>
      </c>
      <c r="C296" s="5" t="s">
        <v>319</v>
      </c>
      <c r="D296" s="7">
        <v>22.799526</v>
      </c>
      <c r="E296" s="7">
        <v>4.259792</v>
      </c>
      <c r="F296" s="7">
        <v>27.059317999999998</v>
      </c>
    </row>
    <row r="297" spans="1:6" ht="12.75">
      <c r="A297" s="5" t="s">
        <v>124</v>
      </c>
      <c r="B297" s="6" t="s">
        <v>378</v>
      </c>
      <c r="C297" s="5" t="s">
        <v>319</v>
      </c>
      <c r="D297" s="7">
        <v>12.808563</v>
      </c>
      <c r="E297" s="7">
        <v>4.259792</v>
      </c>
      <c r="F297" s="7">
        <v>17.068355</v>
      </c>
    </row>
    <row r="298" spans="1:6" ht="12.75">
      <c r="A298" s="5" t="s">
        <v>126</v>
      </c>
      <c r="B298" s="6" t="s">
        <v>379</v>
      </c>
      <c r="C298" s="5" t="s">
        <v>319</v>
      </c>
      <c r="D298" s="7">
        <v>28.644914999999997</v>
      </c>
      <c r="E298" s="7">
        <v>4.259792</v>
      </c>
      <c r="F298" s="7">
        <v>32.904707</v>
      </c>
    </row>
    <row r="299" spans="1:6" ht="12.75">
      <c r="A299" s="5" t="s">
        <v>128</v>
      </c>
      <c r="B299" s="6" t="s">
        <v>380</v>
      </c>
      <c r="C299" s="5" t="s">
        <v>319</v>
      </c>
      <c r="D299" s="7">
        <v>38.210094999999995</v>
      </c>
      <c r="E299" s="7">
        <v>4.259792</v>
      </c>
      <c r="F299" s="7">
        <v>42.469887</v>
      </c>
    </row>
    <row r="300" spans="1:6" ht="12.75">
      <c r="A300" s="5" t="s">
        <v>130</v>
      </c>
      <c r="B300" s="6" t="s">
        <v>381</v>
      </c>
      <c r="C300" s="5" t="s">
        <v>319</v>
      </c>
      <c r="D300" s="7">
        <v>54.949161</v>
      </c>
      <c r="E300" s="7">
        <v>4.259792</v>
      </c>
      <c r="F300" s="7">
        <v>59.208952999999994</v>
      </c>
    </row>
    <row r="301" spans="1:6" ht="12.75">
      <c r="A301" s="5" t="s">
        <v>132</v>
      </c>
      <c r="B301" s="6" t="s">
        <v>382</v>
      </c>
      <c r="C301" s="5" t="s">
        <v>319</v>
      </c>
      <c r="D301" s="7">
        <v>48.664837</v>
      </c>
      <c r="E301" s="7">
        <v>4.259792</v>
      </c>
      <c r="F301" s="7">
        <v>52.924628999999996</v>
      </c>
    </row>
    <row r="302" spans="1:6" ht="12.75">
      <c r="A302" s="5" t="s">
        <v>134</v>
      </c>
      <c r="B302" s="6" t="s">
        <v>383</v>
      </c>
      <c r="C302" s="5" t="s">
        <v>319</v>
      </c>
      <c r="D302" s="7">
        <v>36.665583999999996</v>
      </c>
      <c r="E302" s="7">
        <v>4.259792</v>
      </c>
      <c r="F302" s="7">
        <v>40.925376</v>
      </c>
    </row>
    <row r="303" spans="1:6" ht="12.75">
      <c r="A303" s="5" t="s">
        <v>136</v>
      </c>
      <c r="B303" s="6" t="s">
        <v>384</v>
      </c>
      <c r="C303" s="5" t="s">
        <v>319</v>
      </c>
      <c r="D303" s="7">
        <v>25.98792</v>
      </c>
      <c r="E303" s="7">
        <v>4.259792</v>
      </c>
      <c r="F303" s="7">
        <v>30.247712000000003</v>
      </c>
    </row>
    <row r="304" spans="1:6" ht="12.75">
      <c r="A304" s="5" t="s">
        <v>138</v>
      </c>
      <c r="B304" s="6" t="s">
        <v>385</v>
      </c>
      <c r="C304" s="5" t="s">
        <v>319</v>
      </c>
      <c r="D304" s="7">
        <v>43.922633</v>
      </c>
      <c r="E304" s="7">
        <v>4.259793</v>
      </c>
      <c r="F304" s="7">
        <v>48.182426</v>
      </c>
    </row>
    <row r="305" spans="1:6" ht="12.75">
      <c r="A305" s="5" t="s">
        <v>140</v>
      </c>
      <c r="B305" s="6" t="s">
        <v>386</v>
      </c>
      <c r="C305" s="5" t="s">
        <v>319</v>
      </c>
      <c r="D305" s="7">
        <v>38.574901</v>
      </c>
      <c r="E305" s="7">
        <v>4.259792</v>
      </c>
      <c r="F305" s="7">
        <v>42.834693</v>
      </c>
    </row>
    <row r="306" spans="1:6" ht="12.75">
      <c r="A306" s="5" t="s">
        <v>142</v>
      </c>
      <c r="B306" s="6" t="s">
        <v>387</v>
      </c>
      <c r="C306" s="5" t="s">
        <v>319</v>
      </c>
      <c r="D306" s="7">
        <v>10.975901000000002</v>
      </c>
      <c r="E306" s="7">
        <v>4.259792</v>
      </c>
      <c r="F306" s="7">
        <v>15.235693</v>
      </c>
    </row>
    <row r="307" spans="1:6" ht="12.75">
      <c r="A307" s="5" t="s">
        <v>144</v>
      </c>
      <c r="B307" s="6" t="s">
        <v>388</v>
      </c>
      <c r="C307" s="5" t="s">
        <v>319</v>
      </c>
      <c r="D307" s="7">
        <v>37.412997</v>
      </c>
      <c r="E307" s="7">
        <v>4.259792</v>
      </c>
      <c r="F307" s="7">
        <v>41.672789</v>
      </c>
    </row>
    <row r="308" spans="1:6" ht="12.75">
      <c r="A308" s="5" t="s">
        <v>146</v>
      </c>
      <c r="B308" s="6" t="s">
        <v>389</v>
      </c>
      <c r="C308" s="5" t="s">
        <v>319</v>
      </c>
      <c r="D308" s="7">
        <v>31.567608999999997</v>
      </c>
      <c r="E308" s="7">
        <v>4.259792</v>
      </c>
      <c r="F308" s="7">
        <v>35.827401</v>
      </c>
    </row>
    <row r="309" spans="1:6" ht="12.75">
      <c r="A309" s="5" t="s">
        <v>221</v>
      </c>
      <c r="B309" s="6" t="s">
        <v>390</v>
      </c>
      <c r="C309" s="5" t="s">
        <v>319</v>
      </c>
      <c r="D309" s="7">
        <v>28.763018</v>
      </c>
      <c r="E309" s="7">
        <v>4.259792</v>
      </c>
      <c r="F309" s="7">
        <v>33.02281</v>
      </c>
    </row>
    <row r="310" spans="1:6" ht="12.75">
      <c r="A310" s="5" t="s">
        <v>223</v>
      </c>
      <c r="B310" s="6" t="s">
        <v>391</v>
      </c>
      <c r="C310" s="5" t="s">
        <v>319</v>
      </c>
      <c r="D310" s="7">
        <v>40.061355999999996</v>
      </c>
      <c r="E310" s="7">
        <v>4.259792</v>
      </c>
      <c r="F310" s="7">
        <v>44.321148</v>
      </c>
    </row>
    <row r="311" spans="1:6" ht="12.75">
      <c r="A311" s="5" t="s">
        <v>225</v>
      </c>
      <c r="B311" s="6" t="s">
        <v>392</v>
      </c>
      <c r="C311" s="5" t="s">
        <v>319</v>
      </c>
      <c r="D311" s="7">
        <v>31.567608</v>
      </c>
      <c r="E311" s="7">
        <v>4.259792</v>
      </c>
      <c r="F311" s="7">
        <v>35.827400000000004</v>
      </c>
    </row>
    <row r="312" spans="1:6" ht="12.75">
      <c r="A312" s="5" t="s">
        <v>227</v>
      </c>
      <c r="B312" s="6" t="s">
        <v>393</v>
      </c>
      <c r="C312" s="5" t="s">
        <v>319</v>
      </c>
      <c r="D312" s="7">
        <v>47.376726999999995</v>
      </c>
      <c r="E312" s="7">
        <v>4.259792</v>
      </c>
      <c r="F312" s="7">
        <v>51.636519</v>
      </c>
    </row>
    <row r="313" spans="1:6" ht="12.75">
      <c r="A313" s="5" t="s">
        <v>229</v>
      </c>
      <c r="B313" s="6" t="s">
        <v>394</v>
      </c>
      <c r="C313" s="5" t="s">
        <v>319</v>
      </c>
      <c r="D313" s="7">
        <v>56.221303</v>
      </c>
      <c r="E313" s="7">
        <v>4.259792</v>
      </c>
      <c r="F313" s="7">
        <v>60.481094999999996</v>
      </c>
    </row>
    <row r="314" spans="1:6" ht="12.75">
      <c r="A314" s="5" t="s">
        <v>231</v>
      </c>
      <c r="B314" s="6" t="s">
        <v>395</v>
      </c>
      <c r="C314" s="5" t="s">
        <v>319</v>
      </c>
      <c r="D314" s="7">
        <v>150.969195</v>
      </c>
      <c r="E314" s="7">
        <v>4.259792</v>
      </c>
      <c r="F314" s="7">
        <v>155.228987</v>
      </c>
    </row>
    <row r="315" spans="1:6" ht="12.75">
      <c r="A315" s="5" t="s">
        <v>233</v>
      </c>
      <c r="B315" s="6" t="s">
        <v>396</v>
      </c>
      <c r="C315" s="5" t="s">
        <v>319</v>
      </c>
      <c r="D315" s="7">
        <v>73.681007</v>
      </c>
      <c r="E315" s="7">
        <v>4.259792</v>
      </c>
      <c r="F315" s="7">
        <v>77.940799</v>
      </c>
    </row>
    <row r="316" spans="1:6" ht="12.75">
      <c r="A316" s="5" t="s">
        <v>235</v>
      </c>
      <c r="B316" s="6" t="s">
        <v>397</v>
      </c>
      <c r="C316" s="5" t="s">
        <v>319</v>
      </c>
      <c r="D316" s="7">
        <v>43.125569</v>
      </c>
      <c r="E316" s="7">
        <v>4.259792</v>
      </c>
      <c r="F316" s="7">
        <v>47.385360999999996</v>
      </c>
    </row>
    <row r="317" spans="1:6" ht="12.75">
      <c r="A317" s="5" t="s">
        <v>3</v>
      </c>
      <c r="B317" s="6" t="s">
        <v>398</v>
      </c>
      <c r="C317" s="5" t="s">
        <v>399</v>
      </c>
      <c r="D317" s="7">
        <v>62.168795</v>
      </c>
      <c r="E317" s="7">
        <v>4.259792</v>
      </c>
      <c r="F317" s="7">
        <v>66.428587</v>
      </c>
    </row>
    <row r="318" spans="1:6" ht="12.75">
      <c r="A318" s="5" t="s">
        <v>6</v>
      </c>
      <c r="B318" s="6" t="s">
        <v>400</v>
      </c>
      <c r="C318" s="5" t="s">
        <v>399</v>
      </c>
      <c r="D318" s="7">
        <v>24.019001</v>
      </c>
      <c r="E318" s="7">
        <v>4.259792</v>
      </c>
      <c r="F318" s="7">
        <v>28.278793</v>
      </c>
    </row>
    <row r="319" spans="1:6" ht="12.75">
      <c r="A319" s="5" t="s">
        <v>8</v>
      </c>
      <c r="B319" s="6" t="s">
        <v>401</v>
      </c>
      <c r="C319" s="5" t="s">
        <v>399</v>
      </c>
      <c r="D319" s="7">
        <v>39.272892999999996</v>
      </c>
      <c r="E319" s="7">
        <v>4.259792</v>
      </c>
      <c r="F319" s="7">
        <v>43.532685</v>
      </c>
    </row>
    <row r="320" spans="1:6" ht="12.75">
      <c r="A320" s="5" t="s">
        <v>10</v>
      </c>
      <c r="B320" s="6" t="s">
        <v>402</v>
      </c>
      <c r="C320" s="5" t="s">
        <v>399</v>
      </c>
      <c r="D320" s="7">
        <v>51.096517999999996</v>
      </c>
      <c r="E320" s="7">
        <v>4.259792</v>
      </c>
      <c r="F320" s="7">
        <v>55.35631000000001</v>
      </c>
    </row>
    <row r="321" spans="1:6" ht="12.75">
      <c r="A321" s="5" t="s">
        <v>12</v>
      </c>
      <c r="B321" s="6" t="s">
        <v>403</v>
      </c>
      <c r="C321" s="5" t="s">
        <v>399</v>
      </c>
      <c r="D321" s="7">
        <v>67.98995599999999</v>
      </c>
      <c r="E321" s="7">
        <v>4.259793</v>
      </c>
      <c r="F321" s="7">
        <v>72.249749</v>
      </c>
    </row>
    <row r="322" spans="1:6" ht="12.75">
      <c r="A322" s="5" t="s">
        <v>14</v>
      </c>
      <c r="B322" s="6" t="s">
        <v>404</v>
      </c>
      <c r="C322" s="5" t="s">
        <v>399</v>
      </c>
      <c r="D322" s="7">
        <v>52.026467</v>
      </c>
      <c r="E322" s="7">
        <v>4.259792</v>
      </c>
      <c r="F322" s="7">
        <v>56.286258999999994</v>
      </c>
    </row>
    <row r="323" spans="1:6" ht="12.75">
      <c r="A323" s="5" t="s">
        <v>16</v>
      </c>
      <c r="B323" s="6" t="s">
        <v>405</v>
      </c>
      <c r="C323" s="5" t="s">
        <v>399</v>
      </c>
      <c r="D323" s="7">
        <v>27.980667</v>
      </c>
      <c r="E323" s="7">
        <v>4.259792</v>
      </c>
      <c r="F323" s="7">
        <v>32.240459</v>
      </c>
    </row>
    <row r="324" spans="1:6" ht="12.75">
      <c r="A324" s="5" t="s">
        <v>18</v>
      </c>
      <c r="B324" s="6" t="s">
        <v>406</v>
      </c>
      <c r="C324" s="5" t="s">
        <v>399</v>
      </c>
      <c r="D324" s="7">
        <v>19.611133</v>
      </c>
      <c r="E324" s="7">
        <v>4.259792</v>
      </c>
      <c r="F324" s="7">
        <v>23.870924999999996</v>
      </c>
    </row>
    <row r="325" spans="1:6" ht="12.75">
      <c r="A325" s="5" t="s">
        <v>20</v>
      </c>
      <c r="B325" s="6" t="s">
        <v>407</v>
      </c>
      <c r="C325" s="5" t="s">
        <v>399</v>
      </c>
      <c r="D325" s="7">
        <v>27.334086</v>
      </c>
      <c r="E325" s="7">
        <v>4.259792</v>
      </c>
      <c r="F325" s="7">
        <v>31.593878</v>
      </c>
    </row>
    <row r="326" spans="1:6" ht="12.75">
      <c r="A326" s="5" t="s">
        <v>22</v>
      </c>
      <c r="B326" s="6" t="s">
        <v>408</v>
      </c>
      <c r="C326" s="5" t="s">
        <v>399</v>
      </c>
      <c r="D326" s="7">
        <v>55.536356</v>
      </c>
      <c r="E326" s="7">
        <v>4.259792</v>
      </c>
      <c r="F326" s="7">
        <v>59.796147999999995</v>
      </c>
    </row>
    <row r="327" spans="1:6" ht="12.75">
      <c r="A327" s="5" t="s">
        <v>24</v>
      </c>
      <c r="B327" s="6" t="s">
        <v>409</v>
      </c>
      <c r="C327" s="5" t="s">
        <v>399</v>
      </c>
      <c r="D327" s="7">
        <v>34.623152</v>
      </c>
      <c r="E327" s="7">
        <v>4.259792</v>
      </c>
      <c r="F327" s="7">
        <v>38.882943999999995</v>
      </c>
    </row>
    <row r="328" spans="1:6" ht="12.75">
      <c r="A328" s="5" t="s">
        <v>26</v>
      </c>
      <c r="B328" s="6" t="s">
        <v>410</v>
      </c>
      <c r="C328" s="5" t="s">
        <v>399</v>
      </c>
      <c r="D328" s="7">
        <v>21.736729</v>
      </c>
      <c r="E328" s="7">
        <v>4.259792</v>
      </c>
      <c r="F328" s="7">
        <v>25.996520999999998</v>
      </c>
    </row>
    <row r="329" spans="1:6" ht="12.75">
      <c r="A329" s="5" t="s">
        <v>28</v>
      </c>
      <c r="B329" s="6" t="s">
        <v>411</v>
      </c>
      <c r="C329" s="5" t="s">
        <v>399</v>
      </c>
      <c r="D329" s="7">
        <v>27.316416999999998</v>
      </c>
      <c r="E329" s="7">
        <v>4.259792</v>
      </c>
      <c r="F329" s="7">
        <v>31.576209</v>
      </c>
    </row>
    <row r="330" spans="1:6" ht="12.75">
      <c r="A330" s="5" t="s">
        <v>30</v>
      </c>
      <c r="B330" s="6" t="s">
        <v>412</v>
      </c>
      <c r="C330" s="5" t="s">
        <v>399</v>
      </c>
      <c r="D330" s="7">
        <v>43.555302999999995</v>
      </c>
      <c r="E330" s="7">
        <v>4.259792</v>
      </c>
      <c r="F330" s="7">
        <v>47.815095</v>
      </c>
    </row>
    <row r="331" spans="1:6" ht="12.75">
      <c r="A331" s="5" t="s">
        <v>32</v>
      </c>
      <c r="B331" s="6" t="s">
        <v>413</v>
      </c>
      <c r="C331" s="5" t="s">
        <v>399</v>
      </c>
      <c r="D331" s="7">
        <v>29.309164000000003</v>
      </c>
      <c r="E331" s="7">
        <v>4.259792</v>
      </c>
      <c r="F331" s="7">
        <v>33.568956</v>
      </c>
    </row>
    <row r="332" spans="1:6" ht="12.75">
      <c r="A332" s="5" t="s">
        <v>34</v>
      </c>
      <c r="B332" s="6" t="s">
        <v>414</v>
      </c>
      <c r="C332" s="5" t="s">
        <v>399</v>
      </c>
      <c r="D332" s="7">
        <v>20.541081</v>
      </c>
      <c r="E332" s="7">
        <v>4.259792</v>
      </c>
      <c r="F332" s="7">
        <v>24.800873000000003</v>
      </c>
    </row>
    <row r="333" spans="1:6" ht="12.75">
      <c r="A333" s="5" t="s">
        <v>36</v>
      </c>
      <c r="B333" s="6" t="s">
        <v>415</v>
      </c>
      <c r="C333" s="5" t="s">
        <v>399</v>
      </c>
      <c r="D333" s="7">
        <v>21.110476</v>
      </c>
      <c r="E333" s="7">
        <v>4.259792</v>
      </c>
      <c r="F333" s="7">
        <v>25.370268000000003</v>
      </c>
    </row>
    <row r="334" spans="1:6" ht="12.75">
      <c r="A334" s="5" t="s">
        <v>38</v>
      </c>
      <c r="B334" s="6" t="s">
        <v>416</v>
      </c>
      <c r="C334" s="5" t="s">
        <v>399</v>
      </c>
      <c r="D334" s="7">
        <v>27.050718000000003</v>
      </c>
      <c r="E334" s="7">
        <v>4.259792</v>
      </c>
      <c r="F334" s="7">
        <v>31.31051</v>
      </c>
    </row>
    <row r="335" spans="1:6" ht="12.75">
      <c r="A335" s="5" t="s">
        <v>40</v>
      </c>
      <c r="B335" s="6" t="s">
        <v>417</v>
      </c>
      <c r="C335" s="5" t="s">
        <v>399</v>
      </c>
      <c r="D335" s="7">
        <v>39.140043</v>
      </c>
      <c r="E335" s="7">
        <v>4.259792</v>
      </c>
      <c r="F335" s="7">
        <v>43.399834999999996</v>
      </c>
    </row>
    <row r="336" spans="1:6" ht="12.75">
      <c r="A336" s="5" t="s">
        <v>42</v>
      </c>
      <c r="B336" s="6" t="s">
        <v>418</v>
      </c>
      <c r="C336" s="5" t="s">
        <v>399</v>
      </c>
      <c r="D336" s="7">
        <v>29.442013</v>
      </c>
      <c r="E336" s="7">
        <v>4.259792</v>
      </c>
      <c r="F336" s="7">
        <v>33.701805</v>
      </c>
    </row>
    <row r="337" spans="1:6" ht="12.75">
      <c r="A337" s="5" t="s">
        <v>44</v>
      </c>
      <c r="B337" s="6" t="s">
        <v>419</v>
      </c>
      <c r="C337" s="5" t="s">
        <v>399</v>
      </c>
      <c r="D337" s="7">
        <v>64.899605</v>
      </c>
      <c r="E337" s="7">
        <v>4.259792</v>
      </c>
      <c r="F337" s="7">
        <v>69.159397</v>
      </c>
    </row>
    <row r="338" spans="1:6" ht="12.75">
      <c r="A338" s="5" t="s">
        <v>46</v>
      </c>
      <c r="B338" s="6" t="s">
        <v>420</v>
      </c>
      <c r="C338" s="5" t="s">
        <v>399</v>
      </c>
      <c r="D338" s="7">
        <v>27.050718000000003</v>
      </c>
      <c r="E338" s="7">
        <v>4.259793</v>
      </c>
      <c r="F338" s="7">
        <v>31.310510999999998</v>
      </c>
    </row>
    <row r="339" spans="1:6" ht="12.75">
      <c r="A339" s="5" t="s">
        <v>48</v>
      </c>
      <c r="B339" s="6" t="s">
        <v>421</v>
      </c>
      <c r="C339" s="5" t="s">
        <v>399</v>
      </c>
      <c r="D339" s="7">
        <v>47.509575999999996</v>
      </c>
      <c r="E339" s="7">
        <v>4.259792</v>
      </c>
      <c r="F339" s="7">
        <v>51.76936800000001</v>
      </c>
    </row>
    <row r="340" spans="1:6" ht="12.75">
      <c r="A340" s="5" t="s">
        <v>50</v>
      </c>
      <c r="B340" s="6" t="s">
        <v>422</v>
      </c>
      <c r="C340" s="5" t="s">
        <v>399</v>
      </c>
      <c r="D340" s="7">
        <v>45.097291</v>
      </c>
      <c r="E340" s="7">
        <v>4.259792</v>
      </c>
      <c r="F340" s="7">
        <v>49.357082999999996</v>
      </c>
    </row>
    <row r="341" spans="1:6" ht="12.75">
      <c r="A341" s="5" t="s">
        <v>52</v>
      </c>
      <c r="B341" s="6" t="s">
        <v>423</v>
      </c>
      <c r="C341" s="5" t="s">
        <v>399</v>
      </c>
      <c r="D341" s="7">
        <v>23.397350000000003</v>
      </c>
      <c r="E341" s="7">
        <v>4.259792</v>
      </c>
      <c r="F341" s="7">
        <v>27.657142</v>
      </c>
    </row>
    <row r="342" spans="1:6" ht="12.75">
      <c r="A342" s="5" t="s">
        <v>54</v>
      </c>
      <c r="B342" s="6" t="s">
        <v>424</v>
      </c>
      <c r="C342" s="5" t="s">
        <v>399</v>
      </c>
      <c r="D342" s="7">
        <v>41.37191800000001</v>
      </c>
      <c r="E342" s="7">
        <v>4.259792</v>
      </c>
      <c r="F342" s="7">
        <v>45.631710000000005</v>
      </c>
    </row>
    <row r="343" spans="1:6" ht="12.75">
      <c r="A343" s="5" t="s">
        <v>56</v>
      </c>
      <c r="B343" s="6" t="s">
        <v>425</v>
      </c>
      <c r="C343" s="5" t="s">
        <v>399</v>
      </c>
      <c r="D343" s="7">
        <v>46.712477</v>
      </c>
      <c r="E343" s="7">
        <v>4.259792</v>
      </c>
      <c r="F343" s="7">
        <v>50.972269</v>
      </c>
    </row>
    <row r="344" spans="1:6" ht="12.75">
      <c r="A344" s="5" t="s">
        <v>58</v>
      </c>
      <c r="B344" s="6" t="s">
        <v>426</v>
      </c>
      <c r="C344" s="5" t="s">
        <v>399</v>
      </c>
      <c r="D344" s="7">
        <v>15.492792</v>
      </c>
      <c r="E344" s="7">
        <v>4.259792</v>
      </c>
      <c r="F344" s="7">
        <v>19.752584</v>
      </c>
    </row>
    <row r="345" spans="1:6" ht="12.75">
      <c r="A345" s="5" t="s">
        <v>60</v>
      </c>
      <c r="B345" s="6" t="s">
        <v>427</v>
      </c>
      <c r="C345" s="5" t="s">
        <v>399</v>
      </c>
      <c r="D345" s="7">
        <v>18.574906</v>
      </c>
      <c r="E345" s="7">
        <v>4.259792</v>
      </c>
      <c r="F345" s="7">
        <v>22.834698</v>
      </c>
    </row>
    <row r="346" spans="1:6" ht="12.75">
      <c r="A346" s="5" t="s">
        <v>62</v>
      </c>
      <c r="B346" s="6" t="s">
        <v>428</v>
      </c>
      <c r="C346" s="5" t="s">
        <v>399</v>
      </c>
      <c r="D346" s="7">
        <v>57.739005</v>
      </c>
      <c r="E346" s="7">
        <v>4.259792</v>
      </c>
      <c r="F346" s="7">
        <v>61.998796999999996</v>
      </c>
    </row>
    <row r="347" spans="1:6" ht="12.75">
      <c r="A347" s="5" t="s">
        <v>64</v>
      </c>
      <c r="B347" s="6" t="s">
        <v>429</v>
      </c>
      <c r="C347" s="5" t="s">
        <v>399</v>
      </c>
      <c r="D347" s="7">
        <v>36.615898</v>
      </c>
      <c r="E347" s="7">
        <v>4.259792</v>
      </c>
      <c r="F347" s="7">
        <v>40.87569</v>
      </c>
    </row>
    <row r="348" spans="1:6" ht="12.75">
      <c r="A348" s="5" t="s">
        <v>66</v>
      </c>
      <c r="B348" s="6" t="s">
        <v>430</v>
      </c>
      <c r="C348" s="5" t="s">
        <v>399</v>
      </c>
      <c r="D348" s="7">
        <v>20.275382</v>
      </c>
      <c r="E348" s="7">
        <v>4.259792</v>
      </c>
      <c r="F348" s="7">
        <v>24.535173999999998</v>
      </c>
    </row>
    <row r="349" spans="1:6" ht="12.75">
      <c r="A349" s="5" t="s">
        <v>68</v>
      </c>
      <c r="B349" s="6" t="s">
        <v>431</v>
      </c>
      <c r="C349" s="5" t="s">
        <v>399</v>
      </c>
      <c r="D349" s="7">
        <v>44.454032</v>
      </c>
      <c r="E349" s="7">
        <v>4.259792</v>
      </c>
      <c r="F349" s="7">
        <v>48.713823999999995</v>
      </c>
    </row>
    <row r="350" spans="1:6" ht="12.75">
      <c r="A350" s="5" t="s">
        <v>70</v>
      </c>
      <c r="B350" s="6" t="s">
        <v>432</v>
      </c>
      <c r="C350" s="5" t="s">
        <v>399</v>
      </c>
      <c r="D350" s="7">
        <v>37.196584</v>
      </c>
      <c r="E350" s="7">
        <v>4.259792</v>
      </c>
      <c r="F350" s="7">
        <v>41.456376</v>
      </c>
    </row>
    <row r="351" spans="1:6" ht="12.75">
      <c r="A351" s="5" t="s">
        <v>72</v>
      </c>
      <c r="B351" s="6" t="s">
        <v>433</v>
      </c>
      <c r="C351" s="5" t="s">
        <v>399</v>
      </c>
      <c r="D351" s="7">
        <v>36.350198999999996</v>
      </c>
      <c r="E351" s="7">
        <v>4.259792</v>
      </c>
      <c r="F351" s="7">
        <v>40.609991</v>
      </c>
    </row>
    <row r="352" spans="1:6" ht="12.75">
      <c r="A352" s="5" t="s">
        <v>74</v>
      </c>
      <c r="B352" s="6" t="s">
        <v>434</v>
      </c>
      <c r="C352" s="5" t="s">
        <v>399</v>
      </c>
      <c r="D352" s="7">
        <v>17.618387</v>
      </c>
      <c r="E352" s="7">
        <v>4.259792</v>
      </c>
      <c r="F352" s="7">
        <v>21.878179</v>
      </c>
    </row>
    <row r="353" spans="1:6" ht="12.75">
      <c r="A353" s="5" t="s">
        <v>76</v>
      </c>
      <c r="B353" s="6" t="s">
        <v>435</v>
      </c>
      <c r="C353" s="5" t="s">
        <v>399</v>
      </c>
      <c r="D353" s="7">
        <v>45.51683</v>
      </c>
      <c r="E353" s="7">
        <v>4.259792</v>
      </c>
      <c r="F353" s="7">
        <v>49.776621999999996</v>
      </c>
    </row>
    <row r="354" spans="1:6" ht="12.75">
      <c r="A354" s="5" t="s">
        <v>78</v>
      </c>
      <c r="B354" s="6" t="s">
        <v>436</v>
      </c>
      <c r="C354" s="5" t="s">
        <v>399</v>
      </c>
      <c r="D354" s="7">
        <v>45.755959999999995</v>
      </c>
      <c r="E354" s="7">
        <v>4.259793</v>
      </c>
      <c r="F354" s="7">
        <v>50.015753</v>
      </c>
    </row>
    <row r="355" spans="1:6" ht="12.75">
      <c r="A355" s="5" t="s">
        <v>80</v>
      </c>
      <c r="B355" s="6" t="s">
        <v>437</v>
      </c>
      <c r="C355" s="5" t="s">
        <v>399</v>
      </c>
      <c r="D355" s="7">
        <v>38.874344</v>
      </c>
      <c r="E355" s="7">
        <v>4.259792</v>
      </c>
      <c r="F355" s="7">
        <v>43.134136</v>
      </c>
    </row>
    <row r="356" spans="1:6" ht="12.75">
      <c r="A356" s="5" t="s">
        <v>82</v>
      </c>
      <c r="B356" s="6" t="s">
        <v>438</v>
      </c>
      <c r="C356" s="5" t="s">
        <v>399</v>
      </c>
      <c r="D356" s="7">
        <v>43.258385</v>
      </c>
      <c r="E356" s="7">
        <v>4.259792</v>
      </c>
      <c r="F356" s="7">
        <v>47.518176999999994</v>
      </c>
    </row>
    <row r="357" spans="1:6" ht="12.75">
      <c r="A357" s="5" t="s">
        <v>84</v>
      </c>
      <c r="B357" s="6" t="s">
        <v>439</v>
      </c>
      <c r="C357" s="5" t="s">
        <v>399</v>
      </c>
      <c r="D357" s="7">
        <v>32.753026999999996</v>
      </c>
      <c r="E357" s="7">
        <v>4.259792</v>
      </c>
      <c r="F357" s="7">
        <v>37.012819</v>
      </c>
    </row>
    <row r="358" spans="1:6" ht="12.75">
      <c r="A358" s="5" t="s">
        <v>86</v>
      </c>
      <c r="B358" s="6" t="s">
        <v>440</v>
      </c>
      <c r="C358" s="5" t="s">
        <v>399</v>
      </c>
      <c r="D358" s="7">
        <v>41.1571</v>
      </c>
      <c r="E358" s="7">
        <v>4.259792</v>
      </c>
      <c r="F358" s="7">
        <v>45.416892</v>
      </c>
    </row>
    <row r="359" spans="1:6" ht="12.75">
      <c r="A359" s="5" t="s">
        <v>88</v>
      </c>
      <c r="B359" s="6" t="s">
        <v>441</v>
      </c>
      <c r="C359" s="5" t="s">
        <v>399</v>
      </c>
      <c r="D359" s="7">
        <v>48.173823000000006</v>
      </c>
      <c r="E359" s="7">
        <v>4.259792</v>
      </c>
      <c r="F359" s="7">
        <v>52.433615</v>
      </c>
    </row>
    <row r="360" spans="1:6" ht="12.75">
      <c r="A360" s="5" t="s">
        <v>90</v>
      </c>
      <c r="B360" s="6" t="s">
        <v>442</v>
      </c>
      <c r="C360" s="5" t="s">
        <v>399</v>
      </c>
      <c r="D360" s="7">
        <v>31.006983</v>
      </c>
      <c r="E360" s="7">
        <v>4.259792</v>
      </c>
      <c r="F360" s="7">
        <v>35.266774999999996</v>
      </c>
    </row>
    <row r="361" spans="1:6" ht="12.75">
      <c r="A361" s="5" t="s">
        <v>92</v>
      </c>
      <c r="B361" s="6" t="s">
        <v>443</v>
      </c>
      <c r="C361" s="5" t="s">
        <v>399</v>
      </c>
      <c r="D361" s="7">
        <v>17.950246</v>
      </c>
      <c r="E361" s="7">
        <v>4.259792</v>
      </c>
      <c r="F361" s="7">
        <v>22.210037999999994</v>
      </c>
    </row>
    <row r="362" spans="1:6" ht="12.75">
      <c r="A362" s="5" t="s">
        <v>94</v>
      </c>
      <c r="B362" s="6" t="s">
        <v>444</v>
      </c>
      <c r="C362" s="5" t="s">
        <v>399</v>
      </c>
      <c r="D362" s="7">
        <v>32.117340999999996</v>
      </c>
      <c r="E362" s="7">
        <v>4.259792</v>
      </c>
      <c r="F362" s="7">
        <v>36.377133</v>
      </c>
    </row>
    <row r="363" spans="1:6" ht="12.75">
      <c r="A363" s="5" t="s">
        <v>96</v>
      </c>
      <c r="B363" s="6" t="s">
        <v>445</v>
      </c>
      <c r="C363" s="5" t="s">
        <v>399</v>
      </c>
      <c r="D363" s="7">
        <v>22.002428000000002</v>
      </c>
      <c r="E363" s="7">
        <v>4.259792</v>
      </c>
      <c r="F363" s="7">
        <v>26.26222</v>
      </c>
    </row>
    <row r="364" spans="1:6" ht="12.75">
      <c r="A364" s="5" t="s">
        <v>98</v>
      </c>
      <c r="B364" s="6" t="s">
        <v>446</v>
      </c>
      <c r="C364" s="5" t="s">
        <v>399</v>
      </c>
      <c r="D364" s="7">
        <v>27.449267</v>
      </c>
      <c r="E364" s="7">
        <v>4.259792</v>
      </c>
      <c r="F364" s="7">
        <v>31.709059000000003</v>
      </c>
    </row>
    <row r="365" spans="1:6" ht="12.75">
      <c r="A365" s="5" t="s">
        <v>100</v>
      </c>
      <c r="B365" s="6" t="s">
        <v>447</v>
      </c>
      <c r="C365" s="5" t="s">
        <v>399</v>
      </c>
      <c r="D365" s="7">
        <v>12.570098000000002</v>
      </c>
      <c r="E365" s="7">
        <v>4.259792</v>
      </c>
      <c r="F365" s="7">
        <v>16.82989</v>
      </c>
    </row>
    <row r="366" spans="1:6" ht="12.75">
      <c r="A366" s="5" t="s">
        <v>102</v>
      </c>
      <c r="B366" s="6" t="s">
        <v>448</v>
      </c>
      <c r="C366" s="5" t="s">
        <v>399</v>
      </c>
      <c r="D366" s="7">
        <v>33.429497</v>
      </c>
      <c r="E366" s="7">
        <v>4.259792</v>
      </c>
      <c r="F366" s="7">
        <v>37.689288999999995</v>
      </c>
    </row>
    <row r="367" spans="1:6" ht="12.75">
      <c r="A367" s="5" t="s">
        <v>104</v>
      </c>
      <c r="B367" s="6" t="s">
        <v>449</v>
      </c>
      <c r="C367" s="5" t="s">
        <v>399</v>
      </c>
      <c r="D367" s="7">
        <v>28.910615</v>
      </c>
      <c r="E367" s="7">
        <v>4.259792</v>
      </c>
      <c r="F367" s="7">
        <v>33.170407</v>
      </c>
    </row>
    <row r="368" spans="1:6" ht="12.75">
      <c r="A368" s="5" t="s">
        <v>106</v>
      </c>
      <c r="B368" s="6" t="s">
        <v>450</v>
      </c>
      <c r="C368" s="5" t="s">
        <v>399</v>
      </c>
      <c r="D368" s="7">
        <v>32.896105999999996</v>
      </c>
      <c r="E368" s="7">
        <v>4.259792</v>
      </c>
      <c r="F368" s="7">
        <v>37.155898</v>
      </c>
    </row>
    <row r="369" spans="1:6" ht="12.75">
      <c r="A369" s="5" t="s">
        <v>108</v>
      </c>
      <c r="B369" s="6" t="s">
        <v>451</v>
      </c>
      <c r="C369" s="5" t="s">
        <v>399</v>
      </c>
      <c r="D369" s="7">
        <v>11.392384999999999</v>
      </c>
      <c r="E369" s="7">
        <v>4.259792</v>
      </c>
      <c r="F369" s="7">
        <v>15.652177</v>
      </c>
    </row>
    <row r="370" spans="1:6" ht="12.75">
      <c r="A370" s="5" t="s">
        <v>110</v>
      </c>
      <c r="B370" s="6" t="s">
        <v>452</v>
      </c>
      <c r="C370" s="5" t="s">
        <v>399</v>
      </c>
      <c r="D370" s="7">
        <v>42.336009</v>
      </c>
      <c r="E370" s="7">
        <v>4.259792</v>
      </c>
      <c r="F370" s="7">
        <v>46.595800999999994</v>
      </c>
    </row>
    <row r="371" spans="1:6" ht="12.75">
      <c r="A371" s="5" t="s">
        <v>112</v>
      </c>
      <c r="B371" s="6" t="s">
        <v>453</v>
      </c>
      <c r="C371" s="5" t="s">
        <v>399</v>
      </c>
      <c r="D371" s="7">
        <v>19.079735</v>
      </c>
      <c r="E371" s="7">
        <v>4.259793</v>
      </c>
      <c r="F371" s="7">
        <v>23.339527999999998</v>
      </c>
    </row>
    <row r="372" spans="1:6" ht="12.75">
      <c r="A372" s="5" t="s">
        <v>114</v>
      </c>
      <c r="B372" s="6" t="s">
        <v>454</v>
      </c>
      <c r="C372" s="5" t="s">
        <v>399</v>
      </c>
      <c r="D372" s="7">
        <v>33.090067</v>
      </c>
      <c r="E372" s="7">
        <v>4.259792</v>
      </c>
      <c r="F372" s="7">
        <v>37.349858999999995</v>
      </c>
    </row>
    <row r="373" spans="1:6" ht="12.75">
      <c r="A373" s="5" t="s">
        <v>116</v>
      </c>
      <c r="B373" s="6" t="s">
        <v>455</v>
      </c>
      <c r="C373" s="5" t="s">
        <v>399</v>
      </c>
      <c r="D373" s="7">
        <v>33.827914</v>
      </c>
      <c r="E373" s="7">
        <v>4.259792</v>
      </c>
      <c r="F373" s="7">
        <v>38.087706</v>
      </c>
    </row>
    <row r="374" spans="1:6" ht="12.75">
      <c r="A374" s="5" t="s">
        <v>118</v>
      </c>
      <c r="B374" s="6" t="s">
        <v>456</v>
      </c>
      <c r="C374" s="5" t="s">
        <v>399</v>
      </c>
      <c r="D374" s="7">
        <v>29.9952</v>
      </c>
      <c r="E374" s="7">
        <v>4.259792</v>
      </c>
      <c r="F374" s="7">
        <v>34.254992</v>
      </c>
    </row>
    <row r="375" spans="1:6" ht="12.75">
      <c r="A375" s="5" t="s">
        <v>120</v>
      </c>
      <c r="B375" s="6" t="s">
        <v>457</v>
      </c>
      <c r="C375" s="5" t="s">
        <v>399</v>
      </c>
      <c r="D375" s="7">
        <v>18.814035</v>
      </c>
      <c r="E375" s="7">
        <v>4.259792</v>
      </c>
      <c r="F375" s="7">
        <v>23.073826999999998</v>
      </c>
    </row>
    <row r="376" spans="1:6" ht="12.75">
      <c r="A376" s="5" t="s">
        <v>122</v>
      </c>
      <c r="B376" s="6" t="s">
        <v>458</v>
      </c>
      <c r="C376" s="5" t="s">
        <v>399</v>
      </c>
      <c r="D376" s="7">
        <v>73.304476</v>
      </c>
      <c r="E376" s="7">
        <v>4.259792</v>
      </c>
      <c r="F376" s="7">
        <v>77.564268</v>
      </c>
    </row>
    <row r="377" spans="1:6" ht="12.75">
      <c r="A377" s="5" t="s">
        <v>124</v>
      </c>
      <c r="B377" s="6" t="s">
        <v>459</v>
      </c>
      <c r="C377" s="5" t="s">
        <v>399</v>
      </c>
      <c r="D377" s="7">
        <v>37.329567</v>
      </c>
      <c r="E377" s="7">
        <v>4.259792</v>
      </c>
      <c r="F377" s="7">
        <v>41.589358999999995</v>
      </c>
    </row>
    <row r="378" spans="1:6" ht="12.75">
      <c r="A378" s="5" t="s">
        <v>126</v>
      </c>
      <c r="B378" s="6" t="s">
        <v>460</v>
      </c>
      <c r="C378" s="5" t="s">
        <v>399</v>
      </c>
      <c r="D378" s="7">
        <v>42.434451</v>
      </c>
      <c r="E378" s="7">
        <v>4.259792</v>
      </c>
      <c r="F378" s="7">
        <v>46.694243</v>
      </c>
    </row>
    <row r="379" spans="1:6" ht="12.75">
      <c r="A379" s="5" t="s">
        <v>128</v>
      </c>
      <c r="B379" s="6" t="s">
        <v>461</v>
      </c>
      <c r="C379" s="5" t="s">
        <v>399</v>
      </c>
      <c r="D379" s="7">
        <v>12.570096999999999</v>
      </c>
      <c r="E379" s="7">
        <v>4.259792</v>
      </c>
      <c r="F379" s="7">
        <v>16.829888999999998</v>
      </c>
    </row>
    <row r="380" spans="1:6" ht="12.75">
      <c r="A380" s="5" t="s">
        <v>130</v>
      </c>
      <c r="B380" s="6" t="s">
        <v>462</v>
      </c>
      <c r="C380" s="5" t="s">
        <v>399</v>
      </c>
      <c r="D380" s="7">
        <v>12.304397999999999</v>
      </c>
      <c r="E380" s="7">
        <v>4.259792</v>
      </c>
      <c r="F380" s="7">
        <v>16.56419</v>
      </c>
    </row>
    <row r="381" spans="1:6" ht="12.75">
      <c r="A381" s="5" t="s">
        <v>132</v>
      </c>
      <c r="B381" s="6" t="s">
        <v>463</v>
      </c>
      <c r="C381" s="5" t="s">
        <v>399</v>
      </c>
      <c r="D381" s="7">
        <v>56.277657999999995</v>
      </c>
      <c r="E381" s="7">
        <v>4.259792</v>
      </c>
      <c r="F381" s="7">
        <v>60.53745</v>
      </c>
    </row>
    <row r="382" spans="1:6" ht="12.75">
      <c r="A382" s="5" t="s">
        <v>134</v>
      </c>
      <c r="B382" s="6" t="s">
        <v>464</v>
      </c>
      <c r="C382" s="5" t="s">
        <v>399</v>
      </c>
      <c r="D382" s="7">
        <v>12.751968999999999</v>
      </c>
      <c r="E382" s="7">
        <v>4.259792</v>
      </c>
      <c r="F382" s="7">
        <v>17.011761</v>
      </c>
    </row>
    <row r="383" spans="1:6" ht="12.75">
      <c r="A383" s="5" t="s">
        <v>136</v>
      </c>
      <c r="B383" s="6" t="s">
        <v>465</v>
      </c>
      <c r="C383" s="5" t="s">
        <v>399</v>
      </c>
      <c r="D383" s="7">
        <v>39.937142</v>
      </c>
      <c r="E383" s="7">
        <v>4.259792</v>
      </c>
      <c r="F383" s="7">
        <v>44.196934</v>
      </c>
    </row>
    <row r="384" spans="1:6" ht="12.75">
      <c r="A384" s="5" t="s">
        <v>138</v>
      </c>
      <c r="B384" s="6" t="s">
        <v>466</v>
      </c>
      <c r="C384" s="5" t="s">
        <v>399</v>
      </c>
      <c r="D384" s="7">
        <v>28.379216000000003</v>
      </c>
      <c r="E384" s="7">
        <v>4.259792</v>
      </c>
      <c r="F384" s="7">
        <v>32.639008</v>
      </c>
    </row>
    <row r="385" spans="1:6" ht="12.75">
      <c r="A385" s="5" t="s">
        <v>140</v>
      </c>
      <c r="B385" s="6" t="s">
        <v>467</v>
      </c>
      <c r="C385" s="5" t="s">
        <v>399</v>
      </c>
      <c r="D385" s="7">
        <v>23.898194</v>
      </c>
      <c r="E385" s="7">
        <v>4.259792</v>
      </c>
      <c r="F385" s="7">
        <v>28.157985999999998</v>
      </c>
    </row>
    <row r="386" spans="1:6" ht="12.75">
      <c r="A386" s="5" t="s">
        <v>142</v>
      </c>
      <c r="B386" s="6" t="s">
        <v>468</v>
      </c>
      <c r="C386" s="5" t="s">
        <v>399</v>
      </c>
      <c r="D386" s="7">
        <v>12.603975</v>
      </c>
      <c r="E386" s="7">
        <v>4.259792</v>
      </c>
      <c r="F386" s="7">
        <v>16.863767</v>
      </c>
    </row>
    <row r="387" spans="1:6" ht="12.75">
      <c r="A387" s="5" t="s">
        <v>144</v>
      </c>
      <c r="B387" s="6" t="s">
        <v>469</v>
      </c>
      <c r="C387" s="5" t="s">
        <v>399</v>
      </c>
      <c r="D387" s="7">
        <v>59.333202</v>
      </c>
      <c r="E387" s="7">
        <v>4.259792</v>
      </c>
      <c r="F387" s="7">
        <v>63.592994</v>
      </c>
    </row>
    <row r="388" spans="1:6" ht="12.75">
      <c r="A388" s="5" t="s">
        <v>146</v>
      </c>
      <c r="B388" s="6" t="s">
        <v>470</v>
      </c>
      <c r="C388" s="5" t="s">
        <v>399</v>
      </c>
      <c r="D388" s="7">
        <v>10.975901000000002</v>
      </c>
      <c r="E388" s="7">
        <v>4.259793</v>
      </c>
      <c r="F388" s="7">
        <v>15.235693999999999</v>
      </c>
    </row>
    <row r="389" spans="1:6" ht="12.75">
      <c r="A389" s="5" t="s">
        <v>221</v>
      </c>
      <c r="B389" s="6" t="s">
        <v>471</v>
      </c>
      <c r="C389" s="5" t="s">
        <v>399</v>
      </c>
      <c r="D389" s="7">
        <v>37.449928</v>
      </c>
      <c r="E389" s="7">
        <v>4.259792</v>
      </c>
      <c r="F389" s="7">
        <v>41.70972</v>
      </c>
    </row>
    <row r="390" spans="1:6" ht="12.75">
      <c r="A390" s="5" t="s">
        <v>223</v>
      </c>
      <c r="B390" s="6" t="s">
        <v>472</v>
      </c>
      <c r="C390" s="5" t="s">
        <v>399</v>
      </c>
      <c r="D390" s="7">
        <v>54.476349</v>
      </c>
      <c r="E390" s="7">
        <v>4.259792</v>
      </c>
      <c r="F390" s="7">
        <v>58.736140999999996</v>
      </c>
    </row>
    <row r="391" spans="1:6" ht="12.75">
      <c r="A391" s="5" t="s">
        <v>225</v>
      </c>
      <c r="B391" s="6" t="s">
        <v>473</v>
      </c>
      <c r="C391" s="5" t="s">
        <v>399</v>
      </c>
      <c r="D391" s="7">
        <v>11.241601</v>
      </c>
      <c r="E391" s="7">
        <v>4.259792</v>
      </c>
      <c r="F391" s="7">
        <v>15.501392999999998</v>
      </c>
    </row>
    <row r="392" spans="1:6" ht="12.75">
      <c r="A392" s="5" t="s">
        <v>227</v>
      </c>
      <c r="B392" s="6" t="s">
        <v>474</v>
      </c>
      <c r="C392" s="5" t="s">
        <v>399</v>
      </c>
      <c r="D392" s="7">
        <v>15.492791</v>
      </c>
      <c r="E392" s="7">
        <v>4.259792</v>
      </c>
      <c r="F392" s="7">
        <v>19.752582999999998</v>
      </c>
    </row>
    <row r="393" spans="1:6" ht="12.75">
      <c r="A393" s="5" t="s">
        <v>229</v>
      </c>
      <c r="B393" s="6" t="s">
        <v>475</v>
      </c>
      <c r="C393" s="5" t="s">
        <v>399</v>
      </c>
      <c r="D393" s="7">
        <v>49.977365999999996</v>
      </c>
      <c r="E393" s="7">
        <v>4.259792</v>
      </c>
      <c r="F393" s="7">
        <v>54.237158</v>
      </c>
    </row>
    <row r="394" spans="1:6" ht="12.75">
      <c r="A394" s="5" t="s">
        <v>231</v>
      </c>
      <c r="B394" s="6" t="s">
        <v>476</v>
      </c>
      <c r="C394" s="5" t="s">
        <v>399</v>
      </c>
      <c r="D394" s="7">
        <v>73.62461499999999</v>
      </c>
      <c r="E394" s="7">
        <v>4.259792</v>
      </c>
      <c r="F394" s="7">
        <v>77.884407</v>
      </c>
    </row>
    <row r="395" spans="1:6" ht="12.75">
      <c r="A395" s="5" t="s">
        <v>233</v>
      </c>
      <c r="B395" s="6" t="s">
        <v>477</v>
      </c>
      <c r="C395" s="5" t="s">
        <v>399</v>
      </c>
      <c r="D395" s="7">
        <v>52.660593</v>
      </c>
      <c r="E395" s="7">
        <v>4.259792</v>
      </c>
      <c r="F395" s="7">
        <v>56.920384999999996</v>
      </c>
    </row>
    <row r="396" spans="1:6" ht="12.75">
      <c r="A396" s="5" t="s">
        <v>235</v>
      </c>
      <c r="B396" s="6" t="s">
        <v>478</v>
      </c>
      <c r="C396" s="5" t="s">
        <v>399</v>
      </c>
      <c r="D396" s="7">
        <v>93.077066</v>
      </c>
      <c r="E396" s="7">
        <v>4.259792</v>
      </c>
      <c r="F396" s="7">
        <v>97.33685799999999</v>
      </c>
    </row>
    <row r="397" spans="1:6" ht="12.75">
      <c r="A397" s="5" t="s">
        <v>3</v>
      </c>
      <c r="B397" s="6" t="s">
        <v>479</v>
      </c>
      <c r="C397" s="5" t="s">
        <v>480</v>
      </c>
      <c r="D397" s="7">
        <v>25.323672</v>
      </c>
      <c r="E397" s="7">
        <v>4.259792</v>
      </c>
      <c r="F397" s="7">
        <v>29.583464</v>
      </c>
    </row>
    <row r="398" spans="1:6" ht="12.75">
      <c r="A398" s="5" t="s">
        <v>6</v>
      </c>
      <c r="B398" s="6" t="s">
        <v>481</v>
      </c>
      <c r="C398" s="5" t="s">
        <v>480</v>
      </c>
      <c r="D398" s="7">
        <v>12.150507000000001</v>
      </c>
      <c r="E398" s="7">
        <v>4.259792</v>
      </c>
      <c r="F398" s="7">
        <v>16.410299</v>
      </c>
    </row>
    <row r="399" spans="1:6" ht="12.75">
      <c r="A399" s="5" t="s">
        <v>8</v>
      </c>
      <c r="B399" s="6" t="s">
        <v>482</v>
      </c>
      <c r="C399" s="5" t="s">
        <v>620</v>
      </c>
      <c r="D399" s="7">
        <v>5.298711</v>
      </c>
      <c r="E399" s="7">
        <v>4.259792</v>
      </c>
      <c r="F399" s="7">
        <v>9.558503</v>
      </c>
    </row>
    <row r="400" spans="1:6" ht="12.75">
      <c r="A400" s="5" t="s">
        <v>10</v>
      </c>
      <c r="B400" s="6" t="s">
        <v>482</v>
      </c>
      <c r="C400" s="5" t="s">
        <v>483</v>
      </c>
      <c r="D400" s="7">
        <v>72.485325</v>
      </c>
      <c r="E400" s="7">
        <v>4.259792</v>
      </c>
      <c r="F400" s="7">
        <v>76.745117</v>
      </c>
    </row>
    <row r="401" spans="1:6" ht="12.75">
      <c r="A401" s="5" t="s">
        <v>12</v>
      </c>
      <c r="B401" s="6" t="s">
        <v>484</v>
      </c>
      <c r="C401" s="5" t="s">
        <v>480</v>
      </c>
      <c r="D401" s="7">
        <v>56.144808999999995</v>
      </c>
      <c r="E401" s="7">
        <v>4.259792</v>
      </c>
      <c r="F401" s="7">
        <v>60.40460100000001</v>
      </c>
    </row>
    <row r="402" spans="1:6" ht="12.75">
      <c r="A402" s="5" t="s">
        <v>14</v>
      </c>
      <c r="B402" s="6" t="s">
        <v>485</v>
      </c>
      <c r="C402" s="5" t="s">
        <v>480</v>
      </c>
      <c r="D402" s="7">
        <v>20.806780999999997</v>
      </c>
      <c r="E402" s="7">
        <v>4.259792</v>
      </c>
      <c r="F402" s="7">
        <v>25.066572999999998</v>
      </c>
    </row>
    <row r="403" spans="1:6" ht="12.75">
      <c r="A403" s="5" t="s">
        <v>16</v>
      </c>
      <c r="B403" s="6" t="s">
        <v>486</v>
      </c>
      <c r="C403" s="5" t="s">
        <v>483</v>
      </c>
      <c r="D403" s="7">
        <v>15.094242999999999</v>
      </c>
      <c r="E403" s="7">
        <v>4.259792</v>
      </c>
      <c r="F403" s="7">
        <v>19.354035</v>
      </c>
    </row>
    <row r="404" spans="1:6" ht="12.75">
      <c r="A404" s="5" t="s">
        <v>18</v>
      </c>
      <c r="B404" s="6" t="s">
        <v>487</v>
      </c>
      <c r="C404" s="5" t="s">
        <v>483</v>
      </c>
      <c r="D404" s="7">
        <v>55.613409000000004</v>
      </c>
      <c r="E404" s="7">
        <v>4.259792</v>
      </c>
      <c r="F404" s="7">
        <v>59.873200999999995</v>
      </c>
    </row>
    <row r="405" spans="1:6" ht="12.75">
      <c r="A405" s="5" t="s">
        <v>20</v>
      </c>
      <c r="B405" s="6" t="s">
        <v>488</v>
      </c>
      <c r="C405" s="5" t="s">
        <v>480</v>
      </c>
      <c r="D405" s="7">
        <v>51.229369</v>
      </c>
      <c r="E405" s="7">
        <v>4.259793</v>
      </c>
      <c r="F405" s="7">
        <v>55.489162</v>
      </c>
    </row>
    <row r="406" spans="1:6" ht="12.75">
      <c r="A406" s="5" t="s">
        <v>22</v>
      </c>
      <c r="B406" s="6" t="s">
        <v>489</v>
      </c>
      <c r="C406" s="5" t="s">
        <v>480</v>
      </c>
      <c r="D406" s="7">
        <v>51.362218000000006</v>
      </c>
      <c r="E406" s="7">
        <v>4.259792</v>
      </c>
      <c r="F406" s="7">
        <v>55.62201</v>
      </c>
    </row>
    <row r="407" spans="1:6" ht="12.75">
      <c r="A407" s="5" t="s">
        <v>24</v>
      </c>
      <c r="B407" s="6" t="s">
        <v>490</v>
      </c>
      <c r="C407" s="5" t="s">
        <v>483</v>
      </c>
      <c r="D407" s="7">
        <v>16.02419</v>
      </c>
      <c r="E407" s="7">
        <v>4.259792</v>
      </c>
      <c r="F407" s="7">
        <v>20.283981999999998</v>
      </c>
    </row>
    <row r="408" spans="1:6" ht="12.75">
      <c r="A408" s="5" t="s">
        <v>26</v>
      </c>
      <c r="B408" s="6" t="s">
        <v>491</v>
      </c>
      <c r="C408" s="5" t="s">
        <v>483</v>
      </c>
      <c r="D408" s="7">
        <v>76.60366599999999</v>
      </c>
      <c r="E408" s="7">
        <v>4.259792</v>
      </c>
      <c r="F408" s="7">
        <v>80.863458</v>
      </c>
    </row>
    <row r="409" spans="1:6" ht="12.75">
      <c r="A409" s="5" t="s">
        <v>28</v>
      </c>
      <c r="B409" s="6" t="s">
        <v>492</v>
      </c>
      <c r="C409" s="5" t="s">
        <v>480</v>
      </c>
      <c r="D409" s="7">
        <v>28.246364999999997</v>
      </c>
      <c r="E409" s="7">
        <v>4.259792</v>
      </c>
      <c r="F409" s="7">
        <v>32.506157</v>
      </c>
    </row>
    <row r="410" spans="1:6" ht="12.75">
      <c r="A410" s="5" t="s">
        <v>30</v>
      </c>
      <c r="B410" s="6" t="s">
        <v>493</v>
      </c>
      <c r="C410" s="5" t="s">
        <v>480</v>
      </c>
      <c r="D410" s="7">
        <v>26.386468999999998</v>
      </c>
      <c r="E410" s="7">
        <v>4.259792</v>
      </c>
      <c r="F410" s="7">
        <v>30.646261</v>
      </c>
    </row>
    <row r="411" spans="1:6" ht="12.75">
      <c r="A411" s="5" t="s">
        <v>32</v>
      </c>
      <c r="B411" s="6" t="s">
        <v>494</v>
      </c>
      <c r="C411" s="5" t="s">
        <v>483</v>
      </c>
      <c r="D411" s="7">
        <v>53.222114000000005</v>
      </c>
      <c r="E411" s="7">
        <v>4.259792</v>
      </c>
      <c r="F411" s="7">
        <v>57.481906</v>
      </c>
    </row>
    <row r="412" spans="1:6" ht="12.75">
      <c r="A412" s="5" t="s">
        <v>34</v>
      </c>
      <c r="B412" s="6" t="s">
        <v>495</v>
      </c>
      <c r="C412" s="5" t="s">
        <v>483</v>
      </c>
      <c r="D412" s="7">
        <v>22.799526999999998</v>
      </c>
      <c r="E412" s="7">
        <v>4.259792</v>
      </c>
      <c r="F412" s="7">
        <v>27.059319000000002</v>
      </c>
    </row>
    <row r="413" spans="1:6" ht="12.75">
      <c r="A413" s="5" t="s">
        <v>36</v>
      </c>
      <c r="B413" s="6" t="s">
        <v>496</v>
      </c>
      <c r="C413" s="5" t="s">
        <v>480</v>
      </c>
      <c r="D413" s="7">
        <v>38.342945</v>
      </c>
      <c r="E413" s="7">
        <v>4.259792</v>
      </c>
      <c r="F413" s="7">
        <v>42.602737</v>
      </c>
    </row>
    <row r="414" spans="1:6" ht="12.75">
      <c r="A414" s="5" t="s">
        <v>38</v>
      </c>
      <c r="B414" s="6" t="s">
        <v>497</v>
      </c>
      <c r="C414" s="5" t="s">
        <v>480</v>
      </c>
      <c r="D414" s="7">
        <v>50.565118999999996</v>
      </c>
      <c r="E414" s="7">
        <v>4.259792</v>
      </c>
      <c r="F414" s="7">
        <v>54.824911</v>
      </c>
    </row>
    <row r="415" spans="1:6" ht="12.75">
      <c r="A415" s="5" t="s">
        <v>40</v>
      </c>
      <c r="B415" s="6" t="s">
        <v>498</v>
      </c>
      <c r="C415" s="5" t="s">
        <v>483</v>
      </c>
      <c r="D415" s="7">
        <v>45.383981</v>
      </c>
      <c r="E415" s="7">
        <v>4.259792</v>
      </c>
      <c r="F415" s="7">
        <v>49.643772999999996</v>
      </c>
    </row>
    <row r="416" spans="1:6" ht="12.75">
      <c r="A416" s="5" t="s">
        <v>42</v>
      </c>
      <c r="B416" s="6" t="s">
        <v>499</v>
      </c>
      <c r="C416" s="5" t="s">
        <v>483</v>
      </c>
      <c r="D416" s="7">
        <v>15.227093</v>
      </c>
      <c r="E416" s="7">
        <v>4.259792</v>
      </c>
      <c r="F416" s="7">
        <v>19.486884999999997</v>
      </c>
    </row>
    <row r="417" spans="1:6" ht="12.75">
      <c r="A417" s="5" t="s">
        <v>44</v>
      </c>
      <c r="B417" s="6" t="s">
        <v>500</v>
      </c>
      <c r="C417" s="5" t="s">
        <v>480</v>
      </c>
      <c r="D417" s="7">
        <v>25.722221</v>
      </c>
      <c r="E417" s="7">
        <v>4.259792</v>
      </c>
      <c r="F417" s="7">
        <v>29.982013</v>
      </c>
    </row>
    <row r="418" spans="1:6" ht="12.75">
      <c r="A418" s="5" t="s">
        <v>46</v>
      </c>
      <c r="B418" s="6" t="s">
        <v>501</v>
      </c>
      <c r="C418" s="5" t="s">
        <v>480</v>
      </c>
      <c r="D418" s="7">
        <v>33.427505</v>
      </c>
      <c r="E418" s="7">
        <v>4.259792</v>
      </c>
      <c r="F418" s="7">
        <v>37.687297</v>
      </c>
    </row>
    <row r="419" spans="1:6" ht="12.75">
      <c r="A419" s="5" t="s">
        <v>48</v>
      </c>
      <c r="B419" s="6" t="s">
        <v>502</v>
      </c>
      <c r="C419" s="5" t="s">
        <v>483</v>
      </c>
      <c r="D419" s="7">
        <v>45.78253</v>
      </c>
      <c r="E419" s="7">
        <v>4.259792</v>
      </c>
      <c r="F419" s="7">
        <v>50.042322</v>
      </c>
    </row>
    <row r="420" spans="1:6" ht="12.75">
      <c r="A420" s="5" t="s">
        <v>50</v>
      </c>
      <c r="B420" s="6" t="s">
        <v>503</v>
      </c>
      <c r="C420" s="5" t="s">
        <v>483</v>
      </c>
      <c r="D420" s="7">
        <v>25.722221</v>
      </c>
      <c r="E420" s="7">
        <v>4.259792</v>
      </c>
      <c r="F420" s="7">
        <v>29.982013</v>
      </c>
    </row>
    <row r="421" spans="1:6" ht="12.75">
      <c r="A421" s="5" t="s">
        <v>52</v>
      </c>
      <c r="B421" s="6" t="s">
        <v>504</v>
      </c>
      <c r="C421" s="5" t="s">
        <v>480</v>
      </c>
      <c r="D421" s="7">
        <v>39.007194</v>
      </c>
      <c r="E421" s="7">
        <v>4.259792</v>
      </c>
      <c r="F421" s="7">
        <v>43.266985999999996</v>
      </c>
    </row>
    <row r="422" spans="1:6" ht="12.75">
      <c r="A422" s="5" t="s">
        <v>54</v>
      </c>
      <c r="B422" s="6" t="s">
        <v>505</v>
      </c>
      <c r="C422" s="5" t="s">
        <v>480</v>
      </c>
      <c r="D422" s="7">
        <v>19.611134</v>
      </c>
      <c r="E422" s="7">
        <v>4.259793</v>
      </c>
      <c r="F422" s="7">
        <v>23.870927</v>
      </c>
    </row>
    <row r="423" spans="1:6" ht="12.75">
      <c r="A423" s="5" t="s">
        <v>56</v>
      </c>
      <c r="B423" s="6" t="s">
        <v>506</v>
      </c>
      <c r="C423" s="5" t="s">
        <v>483</v>
      </c>
      <c r="D423" s="7">
        <v>40.202841</v>
      </c>
      <c r="E423" s="7">
        <v>4.259792</v>
      </c>
      <c r="F423" s="7">
        <v>44.462633</v>
      </c>
    </row>
    <row r="424" spans="1:6" ht="12.75">
      <c r="A424" s="5" t="s">
        <v>58</v>
      </c>
      <c r="B424" s="6" t="s">
        <v>507</v>
      </c>
      <c r="C424" s="5" t="s">
        <v>483</v>
      </c>
      <c r="D424" s="7">
        <v>36.084499</v>
      </c>
      <c r="E424" s="7">
        <v>4.259792</v>
      </c>
      <c r="F424" s="7">
        <v>40.344291</v>
      </c>
    </row>
    <row r="425" spans="1:6" ht="12.75">
      <c r="A425" s="5" t="s">
        <v>60</v>
      </c>
      <c r="B425" s="6" t="s">
        <v>508</v>
      </c>
      <c r="C425" s="5" t="s">
        <v>480</v>
      </c>
      <c r="D425" s="7">
        <v>29.043464</v>
      </c>
      <c r="E425" s="7">
        <v>4.259792</v>
      </c>
      <c r="F425" s="7">
        <v>33.303256</v>
      </c>
    </row>
    <row r="426" spans="1:6" ht="12.75">
      <c r="A426" s="5" t="s">
        <v>62</v>
      </c>
      <c r="B426" s="6" t="s">
        <v>509</v>
      </c>
      <c r="C426" s="5" t="s">
        <v>480</v>
      </c>
      <c r="D426" s="7">
        <v>14.297144</v>
      </c>
      <c r="E426" s="7">
        <v>4.259792</v>
      </c>
      <c r="F426" s="7">
        <v>18.556936</v>
      </c>
    </row>
    <row r="427" spans="1:6" ht="12.75">
      <c r="A427" s="5" t="s">
        <v>64</v>
      </c>
      <c r="B427" s="6" t="s">
        <v>510</v>
      </c>
      <c r="C427" s="5" t="s">
        <v>483</v>
      </c>
      <c r="D427" s="7">
        <v>36.881598</v>
      </c>
      <c r="E427" s="7">
        <v>4.259792</v>
      </c>
      <c r="F427" s="7">
        <v>41.14139</v>
      </c>
    </row>
    <row r="428" spans="1:6" ht="12.75">
      <c r="A428" s="5" t="s">
        <v>66</v>
      </c>
      <c r="B428" s="6" t="s">
        <v>511</v>
      </c>
      <c r="C428" s="5" t="s">
        <v>483</v>
      </c>
      <c r="D428" s="7">
        <v>20.275382</v>
      </c>
      <c r="E428" s="7">
        <v>4.259792</v>
      </c>
      <c r="F428" s="7">
        <v>24.535173999999998</v>
      </c>
    </row>
    <row r="429" spans="1:6" ht="12.75">
      <c r="A429" s="5" t="s">
        <v>68</v>
      </c>
      <c r="B429" s="6" t="s">
        <v>512</v>
      </c>
      <c r="C429" s="5" t="s">
        <v>480</v>
      </c>
      <c r="D429" s="7">
        <v>57.739005</v>
      </c>
      <c r="E429" s="7">
        <v>4.259792</v>
      </c>
      <c r="F429" s="7">
        <v>61.998796999999996</v>
      </c>
    </row>
    <row r="430" spans="1:6" ht="12.75">
      <c r="A430" s="5" t="s">
        <v>70</v>
      </c>
      <c r="B430" s="6" t="s">
        <v>513</v>
      </c>
      <c r="C430" s="5" t="s">
        <v>480</v>
      </c>
      <c r="D430" s="7">
        <v>39.804292</v>
      </c>
      <c r="E430" s="7">
        <v>4.259792</v>
      </c>
      <c r="F430" s="7">
        <v>44.064084</v>
      </c>
    </row>
    <row r="431" spans="1:6" ht="12.75">
      <c r="A431" s="5" t="s">
        <v>72</v>
      </c>
      <c r="B431" s="6" t="s">
        <v>514</v>
      </c>
      <c r="C431" s="5" t="s">
        <v>483</v>
      </c>
      <c r="D431" s="7">
        <v>41.132788999999995</v>
      </c>
      <c r="E431" s="7">
        <v>4.259792</v>
      </c>
      <c r="F431" s="7">
        <v>45.392581</v>
      </c>
    </row>
    <row r="432" spans="1:6" ht="12.75">
      <c r="A432" s="5" t="s">
        <v>74</v>
      </c>
      <c r="B432" s="6" t="s">
        <v>515</v>
      </c>
      <c r="C432" s="5" t="s">
        <v>483</v>
      </c>
      <c r="D432" s="7">
        <v>34.490303</v>
      </c>
      <c r="E432" s="7">
        <v>4.259792</v>
      </c>
      <c r="F432" s="7">
        <v>38.750095</v>
      </c>
    </row>
    <row r="433" spans="1:6" ht="12.75">
      <c r="A433" s="5" t="s">
        <v>3</v>
      </c>
      <c r="B433" s="6" t="s">
        <v>516</v>
      </c>
      <c r="C433" s="5" t="s">
        <v>517</v>
      </c>
      <c r="D433" s="7">
        <v>80.323459</v>
      </c>
      <c r="E433" s="7">
        <v>4.259792</v>
      </c>
      <c r="F433" s="7">
        <v>84.58325099999999</v>
      </c>
    </row>
    <row r="434" spans="1:6" ht="12.75">
      <c r="A434" s="5" t="s">
        <v>6</v>
      </c>
      <c r="B434" s="6" t="s">
        <v>518</v>
      </c>
      <c r="C434" s="5" t="s">
        <v>517</v>
      </c>
      <c r="D434" s="7">
        <v>36.993404999999996</v>
      </c>
      <c r="E434" s="7">
        <v>4.259792</v>
      </c>
      <c r="F434" s="7">
        <v>41.253197</v>
      </c>
    </row>
    <row r="435" spans="1:6" ht="12.75">
      <c r="A435" s="5" t="s">
        <v>8</v>
      </c>
      <c r="B435" s="6" t="s">
        <v>519</v>
      </c>
      <c r="C435" s="5" t="s">
        <v>520</v>
      </c>
      <c r="D435" s="7">
        <v>6.760058000000001</v>
      </c>
      <c r="E435" s="7">
        <v>4.259792</v>
      </c>
      <c r="F435" s="7">
        <v>11.01985</v>
      </c>
    </row>
    <row r="436" spans="1:6" ht="12.75">
      <c r="A436" s="5" t="s">
        <v>10</v>
      </c>
      <c r="B436" s="6" t="s">
        <v>521</v>
      </c>
      <c r="C436" s="5" t="s">
        <v>520</v>
      </c>
      <c r="D436" s="7">
        <v>34.091754</v>
      </c>
      <c r="E436" s="7">
        <v>4.259792</v>
      </c>
      <c r="F436" s="7">
        <v>38.351546</v>
      </c>
    </row>
    <row r="437" spans="1:6" ht="12.75">
      <c r="A437" s="5" t="s">
        <v>12</v>
      </c>
      <c r="B437" s="6" t="s">
        <v>522</v>
      </c>
      <c r="C437" s="5" t="s">
        <v>517</v>
      </c>
      <c r="D437" s="7">
        <v>22.135278</v>
      </c>
      <c r="E437" s="7">
        <v>4.259792</v>
      </c>
      <c r="F437" s="7">
        <v>26.39507</v>
      </c>
    </row>
    <row r="438" spans="1:6" ht="12.75">
      <c r="A438" s="5" t="s">
        <v>14</v>
      </c>
      <c r="B438" s="6" t="s">
        <v>523</v>
      </c>
      <c r="C438" s="5" t="s">
        <v>517</v>
      </c>
      <c r="D438" s="7">
        <v>49.103773000000004</v>
      </c>
      <c r="E438" s="7">
        <v>4.259792</v>
      </c>
      <c r="F438" s="7">
        <v>53.363565</v>
      </c>
    </row>
    <row r="439" spans="1:6" ht="12.75">
      <c r="A439" s="5" t="s">
        <v>16</v>
      </c>
      <c r="B439" s="6" t="s">
        <v>524</v>
      </c>
      <c r="C439" s="5" t="s">
        <v>520</v>
      </c>
      <c r="D439" s="7">
        <v>36.217349</v>
      </c>
      <c r="E439" s="7">
        <v>4.259793</v>
      </c>
      <c r="F439" s="7">
        <v>40.477142</v>
      </c>
    </row>
    <row r="440" spans="1:6" ht="12.75">
      <c r="A440" s="5" t="s">
        <v>18</v>
      </c>
      <c r="B440" s="6" t="s">
        <v>525</v>
      </c>
      <c r="C440" s="5" t="s">
        <v>520</v>
      </c>
      <c r="D440" s="7">
        <v>29.840563</v>
      </c>
      <c r="E440" s="7">
        <v>4.259792</v>
      </c>
      <c r="F440" s="7">
        <v>34.100355</v>
      </c>
    </row>
    <row r="441" spans="1:6" ht="12.75">
      <c r="A441" s="5" t="s">
        <v>20</v>
      </c>
      <c r="B441" s="6" t="s">
        <v>526</v>
      </c>
      <c r="C441" s="5" t="s">
        <v>517</v>
      </c>
      <c r="D441" s="7">
        <v>22.400976999999997</v>
      </c>
      <c r="E441" s="7">
        <v>4.259792</v>
      </c>
      <c r="F441" s="7">
        <v>26.660769000000002</v>
      </c>
    </row>
    <row r="442" spans="1:6" ht="12.75">
      <c r="A442" s="5" t="s">
        <v>22</v>
      </c>
      <c r="B442" s="6" t="s">
        <v>527</v>
      </c>
      <c r="C442" s="5" t="s">
        <v>517</v>
      </c>
      <c r="D442" s="7">
        <v>33.028956</v>
      </c>
      <c r="E442" s="7">
        <v>4.259792</v>
      </c>
      <c r="F442" s="7">
        <v>37.288748</v>
      </c>
    </row>
    <row r="443" spans="1:6" ht="12.75">
      <c r="A443" s="5" t="s">
        <v>24</v>
      </c>
      <c r="B443" s="6" t="s">
        <v>528</v>
      </c>
      <c r="C443" s="5" t="s">
        <v>520</v>
      </c>
      <c r="D443" s="7">
        <v>22.654588</v>
      </c>
      <c r="E443" s="7">
        <v>4.259792</v>
      </c>
      <c r="F443" s="7">
        <v>26.914379999999998</v>
      </c>
    </row>
    <row r="444" spans="1:6" ht="12.75">
      <c r="A444" s="5" t="s">
        <v>26</v>
      </c>
      <c r="B444" s="6" t="s">
        <v>529</v>
      </c>
      <c r="C444" s="5" t="s">
        <v>520</v>
      </c>
      <c r="D444" s="7">
        <v>36.350198999999996</v>
      </c>
      <c r="E444" s="7">
        <v>4.259792</v>
      </c>
      <c r="F444" s="7">
        <v>40.609991</v>
      </c>
    </row>
    <row r="445" spans="1:6" ht="12.75">
      <c r="A445" s="5" t="s">
        <v>28</v>
      </c>
      <c r="B445" s="6" t="s">
        <v>530</v>
      </c>
      <c r="C445" s="5" t="s">
        <v>517</v>
      </c>
      <c r="D445" s="7">
        <v>29.574862</v>
      </c>
      <c r="E445" s="7">
        <v>4.259792</v>
      </c>
      <c r="F445" s="7">
        <v>33.834654</v>
      </c>
    </row>
    <row r="446" spans="1:6" ht="12.75">
      <c r="A446" s="5" t="s">
        <v>30</v>
      </c>
      <c r="B446" s="6" t="s">
        <v>531</v>
      </c>
      <c r="C446" s="5" t="s">
        <v>517</v>
      </c>
      <c r="D446" s="7">
        <v>47.908125</v>
      </c>
      <c r="E446" s="7">
        <v>4.259792</v>
      </c>
      <c r="F446" s="7">
        <v>52.167916999999996</v>
      </c>
    </row>
    <row r="447" spans="1:6" ht="12.75">
      <c r="A447" s="5" t="s">
        <v>32</v>
      </c>
      <c r="B447" s="6" t="s">
        <v>532</v>
      </c>
      <c r="C447" s="5" t="s">
        <v>520</v>
      </c>
      <c r="D447" s="7">
        <v>25.190821999999997</v>
      </c>
      <c r="E447" s="7">
        <v>4.259792</v>
      </c>
      <c r="F447" s="7">
        <v>29.450613999999998</v>
      </c>
    </row>
    <row r="448" spans="1:6" ht="12.75">
      <c r="A448" s="5" t="s">
        <v>34</v>
      </c>
      <c r="B448" s="6" t="s">
        <v>533</v>
      </c>
      <c r="C448" s="5" t="s">
        <v>520</v>
      </c>
      <c r="D448" s="7">
        <v>35.5531</v>
      </c>
      <c r="E448" s="7">
        <v>4.259792</v>
      </c>
      <c r="F448" s="7">
        <v>39.812892</v>
      </c>
    </row>
    <row r="449" spans="1:6" ht="12.75">
      <c r="A449" s="5" t="s">
        <v>36</v>
      </c>
      <c r="B449" s="6" t="s">
        <v>534</v>
      </c>
      <c r="C449" s="5" t="s">
        <v>517</v>
      </c>
      <c r="D449" s="7">
        <v>51.495067</v>
      </c>
      <c r="E449" s="7">
        <v>4.259792</v>
      </c>
      <c r="F449" s="7">
        <v>55.754858999999996</v>
      </c>
    </row>
    <row r="450" spans="1:6" ht="12.75">
      <c r="A450" s="5" t="s">
        <v>38</v>
      </c>
      <c r="B450" s="6" t="s">
        <v>535</v>
      </c>
      <c r="C450" s="5" t="s">
        <v>517</v>
      </c>
      <c r="D450" s="7">
        <v>35.5531</v>
      </c>
      <c r="E450" s="7">
        <v>4.259792</v>
      </c>
      <c r="F450" s="7">
        <v>39.812892</v>
      </c>
    </row>
    <row r="451" spans="1:6" ht="12.75">
      <c r="A451" s="5" t="s">
        <v>40</v>
      </c>
      <c r="B451" s="6" t="s">
        <v>536</v>
      </c>
      <c r="C451" s="5" t="s">
        <v>520</v>
      </c>
      <c r="D451" s="7">
        <v>36.350198999999996</v>
      </c>
      <c r="E451" s="7">
        <v>4.259792</v>
      </c>
      <c r="F451" s="7">
        <v>40.609991</v>
      </c>
    </row>
    <row r="452" spans="1:6" ht="12.75">
      <c r="A452" s="5" t="s">
        <v>42</v>
      </c>
      <c r="B452" s="6" t="s">
        <v>537</v>
      </c>
      <c r="C452" s="5" t="s">
        <v>520</v>
      </c>
      <c r="D452" s="7">
        <v>20.142532</v>
      </c>
      <c r="E452" s="7">
        <v>4.259792</v>
      </c>
      <c r="F452" s="7">
        <v>24.402324</v>
      </c>
    </row>
    <row r="453" spans="1:6" ht="12.75">
      <c r="A453" s="5" t="s">
        <v>44</v>
      </c>
      <c r="B453" s="6" t="s">
        <v>538</v>
      </c>
      <c r="C453" s="5" t="s">
        <v>517</v>
      </c>
      <c r="D453" s="7">
        <v>28.246366</v>
      </c>
      <c r="E453" s="7">
        <v>4.259792</v>
      </c>
      <c r="F453" s="7">
        <v>32.506158</v>
      </c>
    </row>
    <row r="454" spans="1:6" ht="12.75">
      <c r="A454" s="5" t="s">
        <v>46</v>
      </c>
      <c r="B454" s="6" t="s">
        <v>539</v>
      </c>
      <c r="C454" s="5" t="s">
        <v>517</v>
      </c>
      <c r="D454" s="7">
        <v>18.548334999999998</v>
      </c>
      <c r="E454" s="7">
        <v>4.259792</v>
      </c>
      <c r="F454" s="7">
        <v>22.808127</v>
      </c>
    </row>
    <row r="455" spans="1:6" ht="12.75">
      <c r="A455" s="5" t="s">
        <v>48</v>
      </c>
      <c r="B455" s="6" t="s">
        <v>540</v>
      </c>
      <c r="C455" s="5" t="s">
        <v>520</v>
      </c>
      <c r="D455" s="7">
        <v>29.973411</v>
      </c>
      <c r="E455" s="7">
        <v>4.259793</v>
      </c>
      <c r="F455" s="7">
        <v>34.233204</v>
      </c>
    </row>
    <row r="456" spans="1:6" ht="12.75">
      <c r="A456" s="5" t="s">
        <v>50</v>
      </c>
      <c r="B456" s="6" t="s">
        <v>541</v>
      </c>
      <c r="C456" s="5" t="s">
        <v>520</v>
      </c>
      <c r="D456" s="7">
        <v>15.094242</v>
      </c>
      <c r="E456" s="7">
        <v>4.259792</v>
      </c>
      <c r="F456" s="7">
        <v>19.354034</v>
      </c>
    </row>
    <row r="457" spans="1:6" ht="12.75">
      <c r="A457" s="5" t="s">
        <v>52</v>
      </c>
      <c r="B457" s="6" t="s">
        <v>542</v>
      </c>
      <c r="C457" s="5" t="s">
        <v>517</v>
      </c>
      <c r="D457" s="7">
        <v>45.251129999999996</v>
      </c>
      <c r="E457" s="7">
        <v>4.259792</v>
      </c>
      <c r="F457" s="7">
        <v>49.510922</v>
      </c>
    </row>
    <row r="458" spans="1:6" ht="12.75">
      <c r="A458" s="5" t="s">
        <v>54</v>
      </c>
      <c r="B458" s="6" t="s">
        <v>543</v>
      </c>
      <c r="C458" s="5" t="s">
        <v>517</v>
      </c>
      <c r="D458" s="7">
        <v>73.149573</v>
      </c>
      <c r="E458" s="7">
        <v>4.259792</v>
      </c>
      <c r="F458" s="7">
        <v>77.409365</v>
      </c>
    </row>
    <row r="459" spans="1:6" ht="12.75">
      <c r="A459" s="5" t="s">
        <v>56</v>
      </c>
      <c r="B459" s="6" t="s">
        <v>544</v>
      </c>
      <c r="C459" s="5" t="s">
        <v>520</v>
      </c>
      <c r="D459" s="7">
        <v>39.937141</v>
      </c>
      <c r="E459" s="7">
        <v>4.259792</v>
      </c>
      <c r="F459" s="7">
        <v>44.196933</v>
      </c>
    </row>
    <row r="460" spans="1:6" ht="12.75">
      <c r="A460" s="5" t="s">
        <v>58</v>
      </c>
      <c r="B460" s="6" t="s">
        <v>545</v>
      </c>
      <c r="C460" s="5" t="s">
        <v>520</v>
      </c>
      <c r="D460" s="7">
        <v>20.806780999999997</v>
      </c>
      <c r="E460" s="7">
        <v>4.259792</v>
      </c>
      <c r="F460" s="7">
        <v>25.066572999999998</v>
      </c>
    </row>
    <row r="461" spans="1:6" ht="12.75">
      <c r="A461" s="5" t="s">
        <v>60</v>
      </c>
      <c r="B461" s="6" t="s">
        <v>546</v>
      </c>
      <c r="C461" s="5" t="s">
        <v>517</v>
      </c>
      <c r="D461" s="7">
        <v>50.830819000000005</v>
      </c>
      <c r="E461" s="7">
        <v>4.259792</v>
      </c>
      <c r="F461" s="7">
        <v>55.090611</v>
      </c>
    </row>
    <row r="462" spans="1:6" ht="12.75">
      <c r="A462" s="5" t="s">
        <v>62</v>
      </c>
      <c r="B462" s="6" t="s">
        <v>547</v>
      </c>
      <c r="C462" s="5" t="s">
        <v>517</v>
      </c>
      <c r="D462" s="7">
        <v>41.265639</v>
      </c>
      <c r="E462" s="7">
        <v>4.259792</v>
      </c>
      <c r="F462" s="7">
        <v>45.525431</v>
      </c>
    </row>
    <row r="463" spans="1:6" ht="12.75">
      <c r="A463" s="5" t="s">
        <v>64</v>
      </c>
      <c r="B463" s="6" t="s">
        <v>548</v>
      </c>
      <c r="C463" s="5" t="s">
        <v>520</v>
      </c>
      <c r="D463" s="7">
        <v>53.029348999999996</v>
      </c>
      <c r="E463" s="7">
        <v>4.259792</v>
      </c>
      <c r="F463" s="7">
        <v>57.289141</v>
      </c>
    </row>
    <row r="464" spans="1:6" ht="12.75">
      <c r="A464" s="5" t="s">
        <v>66</v>
      </c>
      <c r="B464" s="6" t="s">
        <v>549</v>
      </c>
      <c r="C464" s="5" t="s">
        <v>520</v>
      </c>
      <c r="D464" s="7">
        <v>30.90336</v>
      </c>
      <c r="E464" s="7">
        <v>4.259792</v>
      </c>
      <c r="F464" s="7">
        <v>35.163152</v>
      </c>
    </row>
    <row r="465" spans="1:6" ht="12.75">
      <c r="A465" s="5" t="s">
        <v>68</v>
      </c>
      <c r="B465" s="6" t="s">
        <v>550</v>
      </c>
      <c r="C465" s="5" t="s">
        <v>517</v>
      </c>
      <c r="D465" s="7">
        <v>51.627918</v>
      </c>
      <c r="E465" s="7">
        <v>4.259792</v>
      </c>
      <c r="F465" s="7">
        <v>55.88771</v>
      </c>
    </row>
    <row r="466" spans="1:6" ht="12.75">
      <c r="A466" s="5" t="s">
        <v>70</v>
      </c>
      <c r="B466" s="6" t="s">
        <v>551</v>
      </c>
      <c r="C466" s="5" t="s">
        <v>517</v>
      </c>
      <c r="D466" s="7">
        <v>26.735730999999998</v>
      </c>
      <c r="E466" s="7">
        <v>4.259792</v>
      </c>
      <c r="F466" s="7">
        <v>30.995523</v>
      </c>
    </row>
    <row r="467" spans="1:6" ht="12.75">
      <c r="A467" s="5" t="s">
        <v>72</v>
      </c>
      <c r="B467" s="6" t="s">
        <v>552</v>
      </c>
      <c r="C467" s="5" t="s">
        <v>520</v>
      </c>
      <c r="D467" s="7">
        <v>18.946884</v>
      </c>
      <c r="E467" s="7">
        <v>4.259792</v>
      </c>
      <c r="F467" s="7">
        <v>23.206675999999998</v>
      </c>
    </row>
    <row r="468" spans="1:6" ht="12.75">
      <c r="A468" s="5" t="s">
        <v>74</v>
      </c>
      <c r="B468" s="6" t="s">
        <v>553</v>
      </c>
      <c r="C468" s="5" t="s">
        <v>520</v>
      </c>
      <c r="D468" s="7">
        <v>45.782529</v>
      </c>
      <c r="E468" s="7">
        <v>4.259792</v>
      </c>
      <c r="F468" s="7">
        <v>50.042321</v>
      </c>
    </row>
    <row r="469" spans="1:6" ht="12.75">
      <c r="A469" s="5" t="s">
        <v>3</v>
      </c>
      <c r="B469" s="6" t="s">
        <v>554</v>
      </c>
      <c r="C469" s="5" t="s">
        <v>555</v>
      </c>
      <c r="D469" s="7">
        <v>36.748748</v>
      </c>
      <c r="E469" s="7">
        <v>4.259792</v>
      </c>
      <c r="F469" s="7">
        <v>41.008539999999996</v>
      </c>
    </row>
    <row r="470" spans="1:6" ht="12.75">
      <c r="A470" s="5" t="s">
        <v>6</v>
      </c>
      <c r="B470" s="6" t="s">
        <v>556</v>
      </c>
      <c r="C470" s="5" t="s">
        <v>555</v>
      </c>
      <c r="D470" s="7">
        <v>29.819519999999997</v>
      </c>
      <c r="E470" s="7">
        <v>4.259792</v>
      </c>
      <c r="F470" s="7">
        <v>34.079312</v>
      </c>
    </row>
    <row r="471" spans="1:6" ht="12.75">
      <c r="A471" s="5" t="s">
        <v>8</v>
      </c>
      <c r="B471" s="6" t="s">
        <v>557</v>
      </c>
      <c r="C471" s="5" t="s">
        <v>558</v>
      </c>
      <c r="D471" s="7">
        <v>24.163372</v>
      </c>
      <c r="E471" s="7">
        <v>4.259792</v>
      </c>
      <c r="F471" s="7">
        <v>28.423164000000003</v>
      </c>
    </row>
    <row r="472" spans="1:6" ht="12.75">
      <c r="A472" s="5" t="s">
        <v>10</v>
      </c>
      <c r="B472" s="6" t="s">
        <v>559</v>
      </c>
      <c r="C472" s="5" t="s">
        <v>558</v>
      </c>
      <c r="D472" s="7">
        <v>59.434167</v>
      </c>
      <c r="E472" s="7">
        <v>4.259793</v>
      </c>
      <c r="F472" s="7">
        <v>63.69396</v>
      </c>
    </row>
    <row r="473" spans="1:6" ht="12.75">
      <c r="A473" s="5" t="s">
        <v>12</v>
      </c>
      <c r="B473" s="6" t="s">
        <v>560</v>
      </c>
      <c r="C473" s="5" t="s">
        <v>555</v>
      </c>
      <c r="D473" s="7">
        <v>16.15704</v>
      </c>
      <c r="E473" s="7">
        <v>4.259792</v>
      </c>
      <c r="F473" s="7">
        <v>20.416832</v>
      </c>
    </row>
    <row r="474" spans="1:6" ht="12.75">
      <c r="A474" s="5" t="s">
        <v>14</v>
      </c>
      <c r="B474" s="6" t="s">
        <v>561</v>
      </c>
      <c r="C474" s="5" t="s">
        <v>555</v>
      </c>
      <c r="D474" s="7">
        <v>35.287400999999996</v>
      </c>
      <c r="E474" s="7">
        <v>4.259792</v>
      </c>
      <c r="F474" s="7">
        <v>39.547193</v>
      </c>
    </row>
    <row r="475" spans="1:6" ht="12.75">
      <c r="A475" s="5" t="s">
        <v>16</v>
      </c>
      <c r="B475" s="6" t="s">
        <v>562</v>
      </c>
      <c r="C475" s="5" t="s">
        <v>558</v>
      </c>
      <c r="D475" s="7">
        <v>20.009681999999998</v>
      </c>
      <c r="E475" s="7">
        <v>4.259792</v>
      </c>
      <c r="F475" s="7">
        <v>24.269474000000002</v>
      </c>
    </row>
    <row r="476" spans="1:6" ht="12.75">
      <c r="A476" s="5" t="s">
        <v>18</v>
      </c>
      <c r="B476" s="6" t="s">
        <v>563</v>
      </c>
      <c r="C476" s="5" t="s">
        <v>558</v>
      </c>
      <c r="D476" s="7">
        <v>22.400978000000002</v>
      </c>
      <c r="E476" s="7">
        <v>4.259792</v>
      </c>
      <c r="F476" s="7">
        <v>26.66077</v>
      </c>
    </row>
    <row r="477" spans="1:6" ht="12.75">
      <c r="A477" s="5" t="s">
        <v>20</v>
      </c>
      <c r="B477" s="6" t="s">
        <v>564</v>
      </c>
      <c r="C477" s="5" t="s">
        <v>555</v>
      </c>
      <c r="D477" s="7">
        <v>52.425016</v>
      </c>
      <c r="E477" s="7">
        <v>4.259792</v>
      </c>
      <c r="F477" s="7">
        <v>56.684808</v>
      </c>
    </row>
    <row r="478" spans="1:6" ht="12.75">
      <c r="A478" s="5" t="s">
        <v>22</v>
      </c>
      <c r="B478" s="6" t="s">
        <v>565</v>
      </c>
      <c r="C478" s="5" t="s">
        <v>555</v>
      </c>
      <c r="D478" s="7">
        <v>36.217349</v>
      </c>
      <c r="E478" s="7">
        <v>4.259792</v>
      </c>
      <c r="F478" s="7">
        <v>40.477140999999996</v>
      </c>
    </row>
    <row r="479" spans="1:6" ht="12.75">
      <c r="A479" s="5" t="s">
        <v>24</v>
      </c>
      <c r="B479" s="6" t="s">
        <v>566</v>
      </c>
      <c r="C479" s="5" t="s">
        <v>558</v>
      </c>
      <c r="D479" s="7">
        <v>44.321182</v>
      </c>
      <c r="E479" s="7">
        <v>4.259792</v>
      </c>
      <c r="F479" s="7">
        <v>48.580974</v>
      </c>
    </row>
    <row r="480" spans="1:6" ht="12.75">
      <c r="A480" s="5" t="s">
        <v>26</v>
      </c>
      <c r="B480" s="6" t="s">
        <v>567</v>
      </c>
      <c r="C480" s="5" t="s">
        <v>558</v>
      </c>
      <c r="D480" s="7">
        <v>26.917868</v>
      </c>
      <c r="E480" s="7">
        <v>4.259792</v>
      </c>
      <c r="F480" s="7">
        <v>31.177660000000003</v>
      </c>
    </row>
    <row r="481" spans="1:6" ht="12.75">
      <c r="A481" s="5" t="s">
        <v>28</v>
      </c>
      <c r="B481" s="6" t="s">
        <v>568</v>
      </c>
      <c r="C481" s="5" t="s">
        <v>555</v>
      </c>
      <c r="D481" s="7">
        <v>27.714966999999998</v>
      </c>
      <c r="E481" s="7">
        <v>4.259792</v>
      </c>
      <c r="F481" s="7">
        <v>31.974759</v>
      </c>
    </row>
    <row r="482" spans="1:6" ht="12.75">
      <c r="A482" s="5" t="s">
        <v>30</v>
      </c>
      <c r="B482" s="6" t="s">
        <v>569</v>
      </c>
      <c r="C482" s="5" t="s">
        <v>555</v>
      </c>
      <c r="D482" s="7">
        <v>29.176313</v>
      </c>
      <c r="E482" s="7">
        <v>4.259792</v>
      </c>
      <c r="F482" s="7">
        <v>33.436105</v>
      </c>
    </row>
    <row r="483" spans="1:6" ht="12.75">
      <c r="A483" s="5" t="s">
        <v>32</v>
      </c>
      <c r="B483" s="6" t="s">
        <v>570</v>
      </c>
      <c r="C483" s="5" t="s">
        <v>558</v>
      </c>
      <c r="D483" s="7">
        <v>28.644914</v>
      </c>
      <c r="E483" s="7">
        <v>4.259792</v>
      </c>
      <c r="F483" s="7">
        <v>32.904706</v>
      </c>
    </row>
    <row r="484" spans="1:6" ht="12.75">
      <c r="A484" s="5" t="s">
        <v>34</v>
      </c>
      <c r="B484" s="6" t="s">
        <v>571</v>
      </c>
      <c r="C484" s="5" t="s">
        <v>558</v>
      </c>
      <c r="D484" s="7">
        <v>28.777763999999998</v>
      </c>
      <c r="E484" s="7">
        <v>4.259792</v>
      </c>
      <c r="F484" s="7">
        <v>33.037555999999995</v>
      </c>
    </row>
    <row r="485" spans="1:6" ht="12.75">
      <c r="A485" s="5" t="s">
        <v>36</v>
      </c>
      <c r="B485" s="6" t="s">
        <v>452</v>
      </c>
      <c r="C485" s="5" t="s">
        <v>555</v>
      </c>
      <c r="D485" s="7">
        <v>48.507676</v>
      </c>
      <c r="E485" s="7">
        <v>4.259792</v>
      </c>
      <c r="F485" s="7">
        <v>52.767468</v>
      </c>
    </row>
    <row r="486" spans="1:6" ht="12.75">
      <c r="A486" s="5" t="s">
        <v>38</v>
      </c>
      <c r="B486" s="6" t="s">
        <v>572</v>
      </c>
      <c r="C486" s="5" t="s">
        <v>555</v>
      </c>
      <c r="D486" s="7">
        <v>42.992685</v>
      </c>
      <c r="E486" s="7">
        <v>4.259792</v>
      </c>
      <c r="F486" s="7">
        <v>47.252477</v>
      </c>
    </row>
    <row r="487" spans="1:6" ht="12.75">
      <c r="A487" s="5" t="s">
        <v>40</v>
      </c>
      <c r="B487" s="6" t="s">
        <v>573</v>
      </c>
      <c r="C487" s="5" t="s">
        <v>558</v>
      </c>
      <c r="D487" s="7">
        <v>13.765746</v>
      </c>
      <c r="E487" s="7">
        <v>4.259792</v>
      </c>
      <c r="F487" s="7">
        <v>18.025538</v>
      </c>
    </row>
    <row r="488" spans="1:6" ht="12.75">
      <c r="A488" s="5" t="s">
        <v>42</v>
      </c>
      <c r="B488" s="6" t="s">
        <v>574</v>
      </c>
      <c r="C488" s="5" t="s">
        <v>558</v>
      </c>
      <c r="D488" s="7">
        <v>61.325948</v>
      </c>
      <c r="E488" s="7">
        <v>4.259792</v>
      </c>
      <c r="F488" s="7">
        <v>65.58574</v>
      </c>
    </row>
    <row r="489" spans="1:6" ht="12.75">
      <c r="A489" s="5" t="s">
        <v>44</v>
      </c>
      <c r="B489" s="6" t="s">
        <v>575</v>
      </c>
      <c r="C489" s="5" t="s">
        <v>555</v>
      </c>
      <c r="D489" s="7">
        <v>35.287402</v>
      </c>
      <c r="E489" s="7">
        <v>4.259793</v>
      </c>
      <c r="F489" s="7">
        <v>39.547194999999995</v>
      </c>
    </row>
    <row r="490" spans="1:6" ht="12.75">
      <c r="A490" s="5" t="s">
        <v>46</v>
      </c>
      <c r="B490" s="6" t="s">
        <v>576</v>
      </c>
      <c r="C490" s="5" t="s">
        <v>555</v>
      </c>
      <c r="D490" s="7">
        <v>33.560355</v>
      </c>
      <c r="E490" s="7">
        <v>4.259792</v>
      </c>
      <c r="F490" s="7">
        <v>37.820147</v>
      </c>
    </row>
    <row r="491" spans="1:6" ht="12.75">
      <c r="A491" s="5" t="s">
        <v>48</v>
      </c>
      <c r="B491" s="6" t="s">
        <v>577</v>
      </c>
      <c r="C491" s="5" t="s">
        <v>558</v>
      </c>
      <c r="D491" s="7">
        <v>17.352687</v>
      </c>
      <c r="E491" s="7">
        <v>4.259792</v>
      </c>
      <c r="F491" s="7">
        <v>21.612479</v>
      </c>
    </row>
    <row r="492" spans="1:6" ht="12.75">
      <c r="A492" s="5" t="s">
        <v>50</v>
      </c>
      <c r="B492" s="6" t="s">
        <v>578</v>
      </c>
      <c r="C492" s="5" t="s">
        <v>558</v>
      </c>
      <c r="D492" s="7">
        <v>30.239110999999998</v>
      </c>
      <c r="E492" s="7">
        <v>4.259792</v>
      </c>
      <c r="F492" s="7">
        <v>34.498903</v>
      </c>
    </row>
    <row r="493" spans="1:6" ht="12.75">
      <c r="A493" s="5" t="s">
        <v>52</v>
      </c>
      <c r="B493" s="6" t="s">
        <v>579</v>
      </c>
      <c r="C493" s="5" t="s">
        <v>555</v>
      </c>
      <c r="D493" s="7">
        <v>52.026467</v>
      </c>
      <c r="E493" s="7">
        <v>4.259792</v>
      </c>
      <c r="F493" s="7">
        <v>56.286258999999994</v>
      </c>
    </row>
    <row r="494" spans="1:6" ht="12.75">
      <c r="A494" s="5" t="s">
        <v>54</v>
      </c>
      <c r="B494" s="6" t="s">
        <v>580</v>
      </c>
      <c r="C494" s="5" t="s">
        <v>555</v>
      </c>
      <c r="D494" s="7">
        <v>37.147296</v>
      </c>
      <c r="E494" s="7">
        <v>4.259792</v>
      </c>
      <c r="F494" s="7">
        <v>41.407088</v>
      </c>
    </row>
    <row r="495" spans="1:6" ht="12.75">
      <c r="A495" s="5" t="s">
        <v>56</v>
      </c>
      <c r="B495" s="6" t="s">
        <v>581</v>
      </c>
      <c r="C495" s="5" t="s">
        <v>558</v>
      </c>
      <c r="D495" s="7">
        <v>42.992685</v>
      </c>
      <c r="E495" s="7">
        <v>4.259792</v>
      </c>
      <c r="F495" s="7">
        <v>47.252477</v>
      </c>
    </row>
    <row r="496" spans="1:6" ht="12.75">
      <c r="A496" s="5" t="s">
        <v>58</v>
      </c>
      <c r="B496" s="6" t="s">
        <v>582</v>
      </c>
      <c r="C496" s="5" t="s">
        <v>558</v>
      </c>
      <c r="D496" s="7">
        <v>13.177088</v>
      </c>
      <c r="E496" s="7">
        <v>4.259792</v>
      </c>
      <c r="F496" s="7">
        <v>17.43688</v>
      </c>
    </row>
    <row r="497" spans="1:6" ht="12.75">
      <c r="A497" s="5" t="s">
        <v>60</v>
      </c>
      <c r="B497" s="6" t="s">
        <v>583</v>
      </c>
      <c r="C497" s="5" t="s">
        <v>555</v>
      </c>
      <c r="D497" s="7">
        <v>42.062737</v>
      </c>
      <c r="E497" s="7">
        <v>4.259792</v>
      </c>
      <c r="F497" s="7">
        <v>46.322528999999996</v>
      </c>
    </row>
    <row r="498" spans="1:6" ht="12.75">
      <c r="A498" s="5" t="s">
        <v>62</v>
      </c>
      <c r="B498" s="6" t="s">
        <v>584</v>
      </c>
      <c r="C498" s="5" t="s">
        <v>555</v>
      </c>
      <c r="D498" s="7">
        <v>20.541082000000003</v>
      </c>
      <c r="E498" s="7">
        <v>4.259792</v>
      </c>
      <c r="F498" s="7">
        <v>24.800874</v>
      </c>
    </row>
    <row r="499" spans="1:6" ht="12.75">
      <c r="A499" s="5" t="s">
        <v>64</v>
      </c>
      <c r="B499" s="6" t="s">
        <v>585</v>
      </c>
      <c r="C499" s="5" t="s">
        <v>558</v>
      </c>
      <c r="D499" s="7">
        <v>26.652169</v>
      </c>
      <c r="E499" s="7">
        <v>4.259792</v>
      </c>
      <c r="F499" s="7">
        <v>30.911960999999998</v>
      </c>
    </row>
    <row r="500" spans="1:6" ht="12.75">
      <c r="A500" s="5" t="s">
        <v>66</v>
      </c>
      <c r="B500" s="6" t="s">
        <v>586</v>
      </c>
      <c r="C500" s="5" t="s">
        <v>558</v>
      </c>
      <c r="D500" s="7">
        <v>42.461286</v>
      </c>
      <c r="E500" s="7">
        <v>4.259792</v>
      </c>
      <c r="F500" s="7">
        <v>46.721078</v>
      </c>
    </row>
    <row r="501" spans="1:6" ht="12.75">
      <c r="A501" s="5" t="s">
        <v>68</v>
      </c>
      <c r="B501" s="6" t="s">
        <v>587</v>
      </c>
      <c r="C501" s="5" t="s">
        <v>555</v>
      </c>
      <c r="D501" s="7">
        <v>21.869578999999998</v>
      </c>
      <c r="E501" s="7">
        <v>4.259792</v>
      </c>
      <c r="F501" s="7">
        <v>26.129371000000003</v>
      </c>
    </row>
    <row r="502" spans="1:6" ht="12.75">
      <c r="A502" s="5" t="s">
        <v>70</v>
      </c>
      <c r="B502" s="6" t="s">
        <v>588</v>
      </c>
      <c r="C502" s="5" t="s">
        <v>555</v>
      </c>
      <c r="D502" s="7">
        <v>49.50232200000001</v>
      </c>
      <c r="E502" s="7">
        <v>4.259792</v>
      </c>
      <c r="F502" s="7">
        <v>53.762114000000004</v>
      </c>
    </row>
    <row r="503" spans="1:6" ht="12.75">
      <c r="A503" s="5" t="s">
        <v>72</v>
      </c>
      <c r="B503" s="6" t="s">
        <v>589</v>
      </c>
      <c r="C503" s="5" t="s">
        <v>558</v>
      </c>
      <c r="D503" s="7">
        <v>19.345433999999997</v>
      </c>
      <c r="E503" s="7">
        <v>4.259792</v>
      </c>
      <c r="F503" s="7">
        <v>23.605226</v>
      </c>
    </row>
    <row r="504" spans="1:6" ht="12.75">
      <c r="A504" s="5" t="s">
        <v>74</v>
      </c>
      <c r="B504" s="6" t="s">
        <v>590</v>
      </c>
      <c r="C504" s="5" t="s">
        <v>558</v>
      </c>
      <c r="D504" s="7">
        <v>41.398489</v>
      </c>
      <c r="E504" s="7">
        <v>4.259792</v>
      </c>
      <c r="F504" s="7">
        <v>45.658280999999995</v>
      </c>
    </row>
    <row r="505" spans="1:6" ht="12.75">
      <c r="A505" s="5" t="s">
        <v>3</v>
      </c>
      <c r="B505" s="6" t="s">
        <v>591</v>
      </c>
      <c r="C505" s="5" t="s">
        <v>592</v>
      </c>
      <c r="D505" s="7">
        <v>33.566083</v>
      </c>
      <c r="E505" s="7">
        <v>4.259793</v>
      </c>
      <c r="F505" s="7">
        <v>37.825876</v>
      </c>
    </row>
    <row r="506" spans="1:6" ht="12.75">
      <c r="A506" s="5" t="s">
        <v>6</v>
      </c>
      <c r="B506" s="6" t="s">
        <v>593</v>
      </c>
      <c r="C506" s="5" t="s">
        <v>592</v>
      </c>
      <c r="D506" s="7">
        <v>27.617465</v>
      </c>
      <c r="E506" s="7">
        <v>4.259792</v>
      </c>
      <c r="F506" s="7">
        <v>31.877257</v>
      </c>
    </row>
    <row r="507" spans="1:6" ht="12.75">
      <c r="A507" s="5" t="s">
        <v>8</v>
      </c>
      <c r="B507" s="6" t="s">
        <v>594</v>
      </c>
      <c r="C507" s="5" t="s">
        <v>592</v>
      </c>
      <c r="D507" s="7">
        <v>13.638625</v>
      </c>
      <c r="E507" s="7">
        <v>4.259792</v>
      </c>
      <c r="F507" s="7">
        <v>17.898417</v>
      </c>
    </row>
    <row r="508" spans="1:6" ht="12.75">
      <c r="A508" s="5" t="s">
        <v>10</v>
      </c>
      <c r="B508" s="6" t="s">
        <v>595</v>
      </c>
      <c r="C508" s="5" t="s">
        <v>592</v>
      </c>
      <c r="D508" s="7">
        <v>7.158607</v>
      </c>
      <c r="E508" s="7">
        <v>4.259792</v>
      </c>
      <c r="F508" s="7">
        <v>11.418398999999999</v>
      </c>
    </row>
    <row r="509" spans="1:6" ht="12.75">
      <c r="A509" s="5" t="s">
        <v>12</v>
      </c>
      <c r="B509" s="6" t="s">
        <v>596</v>
      </c>
      <c r="C509" s="5" t="s">
        <v>592</v>
      </c>
      <c r="D509" s="7">
        <v>27.218916</v>
      </c>
      <c r="E509" s="7">
        <v>4.259792</v>
      </c>
      <c r="F509" s="7">
        <v>31.478707999999997</v>
      </c>
    </row>
    <row r="510" spans="1:6" ht="12.75">
      <c r="A510" s="5" t="s">
        <v>14</v>
      </c>
      <c r="B510" s="6" t="s">
        <v>597</v>
      </c>
      <c r="C510" s="5" t="s">
        <v>592</v>
      </c>
      <c r="D510" s="7">
        <v>22.406706</v>
      </c>
      <c r="E510" s="7">
        <v>4.259792</v>
      </c>
      <c r="F510" s="7">
        <v>26.666497999999997</v>
      </c>
    </row>
    <row r="511" spans="1:6" ht="12.75">
      <c r="A511" s="5" t="s">
        <v>16</v>
      </c>
      <c r="B511" s="6" t="s">
        <v>300</v>
      </c>
      <c r="C511" s="5" t="s">
        <v>592</v>
      </c>
      <c r="D511" s="7">
        <v>18.185133</v>
      </c>
      <c r="E511" s="7">
        <v>4.259792</v>
      </c>
      <c r="F511" s="7">
        <v>22.444924999999998</v>
      </c>
    </row>
    <row r="512" spans="1:6" ht="12.75">
      <c r="A512" s="5" t="s">
        <v>18</v>
      </c>
      <c r="B512" s="6" t="s">
        <v>598</v>
      </c>
      <c r="C512" s="5" t="s">
        <v>592</v>
      </c>
      <c r="D512" s="7">
        <v>8.752804</v>
      </c>
      <c r="E512" s="7">
        <v>4.259792</v>
      </c>
      <c r="F512" s="7">
        <v>13.012596000000002</v>
      </c>
    </row>
    <row r="513" spans="1:6" ht="12.75">
      <c r="A513" s="5" t="s">
        <v>20</v>
      </c>
      <c r="B513" s="6" t="s">
        <v>599</v>
      </c>
      <c r="C513" s="5" t="s">
        <v>592</v>
      </c>
      <c r="D513" s="7">
        <v>14.170022999999999</v>
      </c>
      <c r="E513" s="7">
        <v>4.259792</v>
      </c>
      <c r="F513" s="7">
        <v>18.429814999999998</v>
      </c>
    </row>
    <row r="514" spans="1:6" ht="12.75">
      <c r="A514" s="5" t="s">
        <v>22</v>
      </c>
      <c r="B514" s="6" t="s">
        <v>600</v>
      </c>
      <c r="C514" s="5" t="s">
        <v>592</v>
      </c>
      <c r="D514" s="7">
        <v>6.22866</v>
      </c>
      <c r="E514" s="7">
        <v>4.259792</v>
      </c>
      <c r="F514" s="7">
        <v>10.488452</v>
      </c>
    </row>
    <row r="515" spans="1:6" ht="12.75">
      <c r="A515" s="5" t="s">
        <v>24</v>
      </c>
      <c r="B515" s="6" t="s">
        <v>601</v>
      </c>
      <c r="C515" s="5" t="s">
        <v>592</v>
      </c>
      <c r="D515" s="7">
        <v>19.130492999999998</v>
      </c>
      <c r="E515" s="7">
        <v>4.259792</v>
      </c>
      <c r="F515" s="7">
        <v>23.390285</v>
      </c>
    </row>
    <row r="516" spans="1:6" ht="12.75">
      <c r="A516" s="5" t="s">
        <v>26</v>
      </c>
      <c r="B516" s="6" t="s">
        <v>602</v>
      </c>
      <c r="C516" s="5" t="s">
        <v>592</v>
      </c>
      <c r="D516" s="7">
        <v>15.099972999999999</v>
      </c>
      <c r="E516" s="7">
        <v>4.259792</v>
      </c>
      <c r="F516" s="7">
        <v>19.359765</v>
      </c>
    </row>
    <row r="517" spans="1:6" ht="12.75">
      <c r="A517" s="5" t="s">
        <v>28</v>
      </c>
      <c r="B517" s="6" t="s">
        <v>603</v>
      </c>
      <c r="C517" s="5" t="s">
        <v>592</v>
      </c>
      <c r="D517" s="7">
        <v>17.255187</v>
      </c>
      <c r="E517" s="7">
        <v>4.259792</v>
      </c>
      <c r="F517" s="7">
        <v>21.514979</v>
      </c>
    </row>
    <row r="518" spans="1:6" ht="12.75">
      <c r="A518" s="5" t="s">
        <v>30</v>
      </c>
      <c r="B518" s="6" t="s">
        <v>604</v>
      </c>
      <c r="C518" s="5" t="s">
        <v>592</v>
      </c>
      <c r="D518" s="7">
        <v>21.904926</v>
      </c>
      <c r="E518" s="7">
        <v>4.259792</v>
      </c>
      <c r="F518" s="7">
        <v>26.164718000000004</v>
      </c>
    </row>
    <row r="519" spans="1:6" ht="12.75">
      <c r="A519" s="5" t="s">
        <v>32</v>
      </c>
      <c r="B519" s="6" t="s">
        <v>605</v>
      </c>
      <c r="C519" s="5" t="s">
        <v>592</v>
      </c>
      <c r="D519" s="7">
        <v>18.421215</v>
      </c>
      <c r="E519" s="7">
        <v>4.259792</v>
      </c>
      <c r="F519" s="7">
        <v>22.681007</v>
      </c>
    </row>
    <row r="520" spans="1:6" ht="12.75">
      <c r="A520" s="5" t="s">
        <v>34</v>
      </c>
      <c r="B520" s="6" t="s">
        <v>606</v>
      </c>
      <c r="C520" s="5" t="s">
        <v>592</v>
      </c>
      <c r="D520" s="7">
        <v>6.095809000000001</v>
      </c>
      <c r="E520" s="7">
        <v>4.259792</v>
      </c>
      <c r="F520" s="7">
        <v>10.355601</v>
      </c>
    </row>
    <row r="521" spans="1:6" ht="12.75">
      <c r="A521" s="5" t="s">
        <v>36</v>
      </c>
      <c r="B521" s="6" t="s">
        <v>607</v>
      </c>
      <c r="C521" s="5" t="s">
        <v>592</v>
      </c>
      <c r="D521" s="7">
        <v>15.926689999999999</v>
      </c>
      <c r="E521" s="7">
        <v>4.259792</v>
      </c>
      <c r="F521" s="7">
        <v>20.186481999999998</v>
      </c>
    </row>
    <row r="522" spans="1:6" ht="12.75">
      <c r="A522" s="5" t="s">
        <v>38</v>
      </c>
      <c r="B522" s="6" t="s">
        <v>608</v>
      </c>
      <c r="C522" s="5" t="s">
        <v>592</v>
      </c>
      <c r="D522" s="7">
        <v>17.889817</v>
      </c>
      <c r="E522" s="7">
        <v>4.259793</v>
      </c>
      <c r="F522" s="7">
        <v>22.14961</v>
      </c>
    </row>
    <row r="523" spans="1:6" ht="12.75">
      <c r="A523" s="5" t="s">
        <v>40</v>
      </c>
      <c r="B523" s="6" t="s">
        <v>609</v>
      </c>
      <c r="C523" s="5" t="s">
        <v>592</v>
      </c>
      <c r="D523" s="7">
        <v>15.26244</v>
      </c>
      <c r="E523" s="7">
        <v>4.259792</v>
      </c>
      <c r="F523" s="7">
        <v>19.522232</v>
      </c>
    </row>
    <row r="524" spans="1:6" ht="12.75">
      <c r="A524" s="5" t="s">
        <v>42</v>
      </c>
      <c r="B524" s="6" t="s">
        <v>610</v>
      </c>
      <c r="C524" s="5" t="s">
        <v>592</v>
      </c>
      <c r="D524" s="7">
        <v>14.731041999999999</v>
      </c>
      <c r="E524" s="7">
        <v>4.259792</v>
      </c>
      <c r="F524" s="7">
        <v>18.990834</v>
      </c>
    </row>
    <row r="525" spans="1:6" ht="12.75">
      <c r="A525" s="5" t="s">
        <v>44</v>
      </c>
      <c r="B525" s="6" t="s">
        <v>611</v>
      </c>
      <c r="C525" s="5" t="s">
        <v>592</v>
      </c>
      <c r="D525" s="7">
        <v>8.988883999999999</v>
      </c>
      <c r="E525" s="7">
        <v>4.259792</v>
      </c>
      <c r="F525" s="7">
        <v>13.248676000000001</v>
      </c>
    </row>
    <row r="526" spans="1:6" ht="12.75">
      <c r="A526" s="5" t="s">
        <v>46</v>
      </c>
      <c r="B526" s="6" t="s">
        <v>612</v>
      </c>
      <c r="C526" s="5" t="s">
        <v>592</v>
      </c>
      <c r="D526" s="7">
        <v>6.095809999999999</v>
      </c>
      <c r="E526" s="7">
        <v>4.259792</v>
      </c>
      <c r="F526" s="7">
        <v>10.355602</v>
      </c>
    </row>
    <row r="527" spans="1:6" ht="12.75">
      <c r="A527" s="5" t="s">
        <v>48</v>
      </c>
      <c r="B527" s="6" t="s">
        <v>613</v>
      </c>
      <c r="C527" s="5" t="s">
        <v>592</v>
      </c>
      <c r="D527" s="7">
        <v>9.948451</v>
      </c>
      <c r="E527" s="7">
        <v>4.259792</v>
      </c>
      <c r="F527" s="7">
        <v>14.208243</v>
      </c>
    </row>
    <row r="528" spans="1:6" ht="12.75">
      <c r="A528" s="5" t="s">
        <v>50</v>
      </c>
      <c r="B528" s="6" t="s">
        <v>614</v>
      </c>
      <c r="C528" s="5" t="s">
        <v>592</v>
      </c>
      <c r="D528" s="7">
        <v>46.319658999999994</v>
      </c>
      <c r="E528" s="7">
        <v>4.259792</v>
      </c>
      <c r="F528" s="7">
        <v>50.579451</v>
      </c>
    </row>
    <row r="529" spans="1:6" ht="12.75">
      <c r="A529" s="5" t="s">
        <v>52</v>
      </c>
      <c r="B529" s="6" t="s">
        <v>615</v>
      </c>
      <c r="C529" s="5" t="s">
        <v>592</v>
      </c>
      <c r="D529" s="7">
        <v>16.381626999999998</v>
      </c>
      <c r="E529" s="7">
        <v>4.259792</v>
      </c>
      <c r="F529" s="7">
        <v>20.641419000000003</v>
      </c>
    </row>
    <row r="530" spans="1:6" ht="12.75">
      <c r="A530" s="5" t="s">
        <v>54</v>
      </c>
      <c r="B530" s="6" t="s">
        <v>616</v>
      </c>
      <c r="C530" s="5" t="s">
        <v>592</v>
      </c>
      <c r="D530" s="7">
        <v>22.303476</v>
      </c>
      <c r="E530" s="7">
        <v>4.259792</v>
      </c>
      <c r="F530" s="7">
        <v>26.563267999999997</v>
      </c>
    </row>
    <row r="531" spans="1:6" ht="12.75">
      <c r="A531" s="5" t="s">
        <v>56</v>
      </c>
      <c r="B531" s="6" t="s">
        <v>617</v>
      </c>
      <c r="C531" s="5" t="s">
        <v>592</v>
      </c>
      <c r="D531" s="7">
        <v>27.189297000000003</v>
      </c>
      <c r="E531" s="7">
        <v>4.259792</v>
      </c>
      <c r="F531" s="7">
        <v>31.449089</v>
      </c>
    </row>
    <row r="532" spans="1:6" ht="12.75">
      <c r="A532" s="5" t="s">
        <v>58</v>
      </c>
      <c r="B532" s="6" t="s">
        <v>618</v>
      </c>
      <c r="C532" s="5" t="s">
        <v>592</v>
      </c>
      <c r="D532" s="7">
        <v>26.953215999999998</v>
      </c>
      <c r="E532" s="7">
        <v>4.259792</v>
      </c>
      <c r="F532" s="7">
        <v>31.213008000000002</v>
      </c>
    </row>
    <row r="533" spans="1:6" ht="12.75">
      <c r="A533" s="5" t="s">
        <v>60</v>
      </c>
      <c r="B533" s="6" t="s">
        <v>619</v>
      </c>
      <c r="C533" s="5" t="s">
        <v>592</v>
      </c>
      <c r="D533" s="7">
        <v>23.366273000000003</v>
      </c>
      <c r="E533" s="7">
        <v>4.259792</v>
      </c>
      <c r="F533" s="7">
        <v>27.626065</v>
      </c>
    </row>
    <row r="534" spans="4:6" ht="12.75" customHeight="1">
      <c r="D534" s="56">
        <f>SUM(D5:D533)</f>
        <v>19621</v>
      </c>
      <c r="E534" s="56">
        <f>SUM(E5:E533)</f>
        <v>2253.4300000000003</v>
      </c>
      <c r="F534" s="56">
        <f>SUM(F5:F533)</f>
        <v>21874.43</v>
      </c>
    </row>
    <row r="535" spans="1:2" ht="18.75" customHeight="1">
      <c r="A535" s="4"/>
      <c r="B535"/>
    </row>
    <row r="536" spans="1:6" ht="12.75">
      <c r="A536" s="4"/>
      <c r="B536"/>
      <c r="F536" s="1"/>
    </row>
    <row r="537" spans="1:2" ht="409.5" customHeight="1">
      <c r="A537" s="4"/>
      <c r="B537"/>
    </row>
    <row r="538" spans="1:2" ht="30" customHeight="1">
      <c r="A538" s="4"/>
      <c r="B538"/>
    </row>
    <row r="539" spans="1:2" ht="12.75" customHeight="1">
      <c r="A539" s="4"/>
      <c r="B539"/>
    </row>
    <row r="540" spans="1:2" ht="12.75" customHeight="1">
      <c r="A540" s="4"/>
      <c r="B540"/>
    </row>
    <row r="541" spans="1:2" ht="12.75" customHeight="1">
      <c r="A541" s="4"/>
      <c r="B541"/>
    </row>
    <row r="542" spans="1:2" ht="12.75" customHeight="1">
      <c r="A542" s="4"/>
      <c r="B542"/>
    </row>
    <row r="543" spans="1:2" ht="12.75" customHeight="1">
      <c r="A543" s="4"/>
      <c r="B543"/>
    </row>
    <row r="544" spans="1:2" ht="12.75" customHeight="1">
      <c r="A544" s="4"/>
      <c r="B544"/>
    </row>
    <row r="545" spans="1:2" ht="12.75" customHeight="1">
      <c r="A545" s="4"/>
      <c r="B545"/>
    </row>
    <row r="546" spans="1:2" ht="12.75" customHeight="1">
      <c r="A546" s="4"/>
      <c r="B546"/>
    </row>
    <row r="547" spans="1:2" ht="12.75" customHeight="1">
      <c r="A547" s="4"/>
      <c r="B547"/>
    </row>
    <row r="548" spans="1:2" ht="12.75" customHeight="1">
      <c r="A548" s="4"/>
      <c r="B548"/>
    </row>
    <row r="549" spans="1:2" ht="12.75" customHeight="1">
      <c r="A549" s="4"/>
      <c r="B549"/>
    </row>
    <row r="550" spans="1:2" ht="12.75" customHeight="1">
      <c r="A550" s="4"/>
      <c r="B550"/>
    </row>
    <row r="551" spans="1:2" ht="12.75" customHeight="1">
      <c r="A551" s="4"/>
      <c r="B551"/>
    </row>
    <row r="552" spans="1:2" ht="12.75" customHeight="1">
      <c r="A552" s="4"/>
      <c r="B552"/>
    </row>
    <row r="553" spans="1:2" ht="12.75" customHeight="1">
      <c r="A553" s="4"/>
      <c r="B553"/>
    </row>
    <row r="554" spans="1:2" ht="12.75" customHeight="1">
      <c r="A554" s="4"/>
      <c r="B554"/>
    </row>
    <row r="555" spans="1:2" ht="12.75" customHeight="1">
      <c r="A555" s="4"/>
      <c r="B555"/>
    </row>
    <row r="556" spans="1:2" ht="12.75" customHeight="1">
      <c r="A556" s="4"/>
      <c r="B556"/>
    </row>
    <row r="557" spans="1:2" ht="12.75" customHeight="1">
      <c r="A557" s="4"/>
      <c r="B557"/>
    </row>
    <row r="558" spans="1:2" ht="12.75" customHeight="1">
      <c r="A558" s="4"/>
      <c r="B558"/>
    </row>
    <row r="559" spans="1:2" ht="12.75" customHeight="1">
      <c r="A559" s="4"/>
      <c r="B559"/>
    </row>
    <row r="560" spans="1:2" ht="12.75" customHeight="1">
      <c r="A560" s="4"/>
      <c r="B560"/>
    </row>
    <row r="561" spans="1:2" ht="12.75" customHeight="1">
      <c r="A561" s="4"/>
      <c r="B561"/>
    </row>
    <row r="562" spans="1:2" ht="12.75" customHeight="1">
      <c r="A562" s="4"/>
      <c r="B562"/>
    </row>
    <row r="563" spans="1:2" ht="12.75" customHeight="1">
      <c r="A563" s="4"/>
      <c r="B563"/>
    </row>
    <row r="564" spans="1:2" ht="12.75" customHeight="1">
      <c r="A564" s="4"/>
      <c r="B564"/>
    </row>
    <row r="565" spans="1:2" ht="12.75" customHeight="1">
      <c r="A565" s="4"/>
      <c r="B565"/>
    </row>
    <row r="566" spans="1:2" ht="12.75" customHeight="1">
      <c r="A566" s="4"/>
      <c r="B566"/>
    </row>
    <row r="567" spans="1:2" ht="12.75" customHeight="1">
      <c r="A567" s="4"/>
      <c r="B567"/>
    </row>
  </sheetData>
  <sheetProtection/>
  <mergeCells count="7">
    <mergeCell ref="A1:F1"/>
    <mergeCell ref="F2:F4"/>
    <mergeCell ref="C2:C4"/>
    <mergeCell ref="A2:A4"/>
    <mergeCell ref="E2:E4"/>
    <mergeCell ref="D2:D4"/>
    <mergeCell ref="B2:B4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C4" sqref="C4:C32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8.140625" style="0" customWidth="1"/>
    <col min="10" max="10" width="8.421875" style="0" customWidth="1"/>
    <col min="11" max="11" width="10.8515625" style="0" customWidth="1"/>
  </cols>
  <sheetData>
    <row r="1" spans="1:10" ht="42.75" customHeight="1" thickBot="1">
      <c r="A1" s="243" t="s">
        <v>665</v>
      </c>
      <c r="B1" s="244"/>
      <c r="C1" s="244"/>
      <c r="D1" s="244"/>
      <c r="E1" s="244"/>
      <c r="F1" s="244"/>
      <c r="G1" s="245"/>
      <c r="J1" s="3"/>
    </row>
    <row r="2" spans="1:10" s="11" customFormat="1" ht="24" customHeight="1" thickBot="1">
      <c r="A2" s="236" t="s">
        <v>625</v>
      </c>
      <c r="B2" s="71" t="s">
        <v>626</v>
      </c>
      <c r="C2" s="237" t="s">
        <v>627</v>
      </c>
      <c r="D2" s="72" t="s">
        <v>628</v>
      </c>
      <c r="E2" s="73" t="s">
        <v>629</v>
      </c>
      <c r="F2" s="239" t="s">
        <v>641</v>
      </c>
      <c r="G2" s="241" t="s">
        <v>642</v>
      </c>
      <c r="I2" s="110"/>
      <c r="J2" s="111"/>
    </row>
    <row r="3" spans="1:11" s="11" customFormat="1" ht="36" customHeight="1" thickBot="1">
      <c r="A3" s="236"/>
      <c r="B3" s="74" t="s">
        <v>630</v>
      </c>
      <c r="C3" s="238"/>
      <c r="D3" s="75" t="s">
        <v>631</v>
      </c>
      <c r="E3" s="76" t="s">
        <v>632</v>
      </c>
      <c r="F3" s="240"/>
      <c r="G3" s="242"/>
      <c r="I3" s="112" t="s">
        <v>0</v>
      </c>
      <c r="J3" s="112" t="s">
        <v>1</v>
      </c>
      <c r="K3" s="112" t="s">
        <v>2</v>
      </c>
    </row>
    <row r="4" spans="1:11" ht="15.75">
      <c r="A4" s="15" t="s">
        <v>3</v>
      </c>
      <c r="B4" s="27">
        <v>95</v>
      </c>
      <c r="C4" s="17">
        <f>E4*7.52649</f>
        <v>184.9800393123398</v>
      </c>
      <c r="D4" s="18">
        <f>B4*19621/62210*30/100</f>
        <v>8.98888442372609</v>
      </c>
      <c r="E4" s="19">
        <f>I4-D4</f>
        <v>24.577198576273908</v>
      </c>
      <c r="F4" s="82">
        <f>J4</f>
        <v>4.259793</v>
      </c>
      <c r="G4" s="21">
        <f aca="true" t="shared" si="0" ref="G4:G32">D4+E4+F4</f>
        <v>37.825876</v>
      </c>
      <c r="I4" s="7">
        <v>33.566083</v>
      </c>
      <c r="J4" s="7">
        <v>4.259793</v>
      </c>
      <c r="K4" s="7">
        <v>37.825876</v>
      </c>
    </row>
    <row r="5" spans="1:11" ht="15.75">
      <c r="A5" s="15" t="s">
        <v>6</v>
      </c>
      <c r="B5" s="27">
        <v>56</v>
      </c>
      <c r="C5" s="17">
        <f>E5*7.52649</f>
        <v>167.98188016180274</v>
      </c>
      <c r="D5" s="23">
        <f>B5*19621/62210*30/100</f>
        <v>5.298710818196431</v>
      </c>
      <c r="E5" s="24">
        <f aca="true" t="shared" si="1" ref="E5:E32">I5-D5</f>
        <v>22.31875418180357</v>
      </c>
      <c r="F5" s="82">
        <f aca="true" t="shared" si="2" ref="F5:F32">J5</f>
        <v>4.259792</v>
      </c>
      <c r="G5" s="26">
        <f t="shared" si="0"/>
        <v>31.877257000000004</v>
      </c>
      <c r="I5" s="7">
        <v>27.617465</v>
      </c>
      <c r="J5" s="7">
        <v>4.259792</v>
      </c>
      <c r="K5" s="7">
        <v>31.877257</v>
      </c>
    </row>
    <row r="6" spans="1:11" ht="15.75">
      <c r="A6" s="15" t="s">
        <v>8</v>
      </c>
      <c r="B6" s="27">
        <v>95</v>
      </c>
      <c r="C6" s="17">
        <f aca="true" t="shared" si="3" ref="C6:C32">E6*7.52649</f>
        <v>34.99622594991982</v>
      </c>
      <c r="D6" s="23">
        <f aca="true" t="shared" si="4" ref="D6:D32">B6*19621/62210*30/100</f>
        <v>8.98888442372609</v>
      </c>
      <c r="E6" s="24">
        <f t="shared" si="1"/>
        <v>4.64974057627391</v>
      </c>
      <c r="F6" s="82">
        <f t="shared" si="2"/>
        <v>4.259792</v>
      </c>
      <c r="G6" s="26">
        <f t="shared" si="0"/>
        <v>17.898417</v>
      </c>
      <c r="I6" s="7">
        <v>13.638625</v>
      </c>
      <c r="J6" s="7">
        <v>4.259792</v>
      </c>
      <c r="K6" s="7">
        <v>17.898417</v>
      </c>
    </row>
    <row r="7" spans="1:11" ht="15.75">
      <c r="A7" s="15" t="s">
        <v>10</v>
      </c>
      <c r="B7" s="27">
        <v>56</v>
      </c>
      <c r="C7" s="17">
        <f t="shared" si="3"/>
        <v>13.99849001338274</v>
      </c>
      <c r="D7" s="23">
        <f t="shared" si="4"/>
        <v>5.298710818196431</v>
      </c>
      <c r="E7" s="24">
        <f t="shared" si="1"/>
        <v>1.8598961818035686</v>
      </c>
      <c r="F7" s="82">
        <f t="shared" si="2"/>
        <v>4.259792</v>
      </c>
      <c r="G7" s="26">
        <f t="shared" si="0"/>
        <v>11.418399</v>
      </c>
      <c r="I7" s="7">
        <v>7.158607</v>
      </c>
      <c r="J7" s="7">
        <v>4.259792</v>
      </c>
      <c r="K7" s="7">
        <v>11.418398999999999</v>
      </c>
    </row>
    <row r="8" spans="1:11" ht="15.75">
      <c r="A8" s="15" t="s">
        <v>12</v>
      </c>
      <c r="B8" s="27">
        <v>56</v>
      </c>
      <c r="C8" s="17">
        <f t="shared" si="3"/>
        <v>164.98220509879272</v>
      </c>
      <c r="D8" s="23">
        <f t="shared" si="4"/>
        <v>5.298710818196431</v>
      </c>
      <c r="E8" s="24">
        <f t="shared" si="1"/>
        <v>21.920205181803567</v>
      </c>
      <c r="F8" s="82">
        <f t="shared" si="2"/>
        <v>4.259792</v>
      </c>
      <c r="G8" s="26">
        <f t="shared" si="0"/>
        <v>31.478708</v>
      </c>
      <c r="I8" s="7">
        <v>27.218916</v>
      </c>
      <c r="J8" s="7">
        <v>4.259792</v>
      </c>
      <c r="K8" s="7">
        <v>31.478707999999997</v>
      </c>
    </row>
    <row r="9" spans="1:11" ht="15.75">
      <c r="A9" s="15" t="s">
        <v>14</v>
      </c>
      <c r="B9" s="27">
        <v>95</v>
      </c>
      <c r="C9" s="17">
        <f t="shared" si="3"/>
        <v>100.98909991560983</v>
      </c>
      <c r="D9" s="23">
        <f t="shared" si="4"/>
        <v>8.98888442372609</v>
      </c>
      <c r="E9" s="24">
        <f t="shared" si="1"/>
        <v>13.41782157627391</v>
      </c>
      <c r="F9" s="82">
        <f t="shared" si="2"/>
        <v>4.259792</v>
      </c>
      <c r="G9" s="26">
        <f t="shared" si="0"/>
        <v>26.666498</v>
      </c>
      <c r="I9" s="7">
        <v>22.406706</v>
      </c>
      <c r="J9" s="7">
        <v>4.259792</v>
      </c>
      <c r="K9" s="7">
        <v>26.666497999999997</v>
      </c>
    </row>
    <row r="10" spans="1:11" ht="15.75">
      <c r="A10" s="15" t="s">
        <v>16</v>
      </c>
      <c r="B10" s="27">
        <v>56</v>
      </c>
      <c r="C10" s="17">
        <f t="shared" si="3"/>
        <v>96.98952768712275</v>
      </c>
      <c r="D10" s="23">
        <f t="shared" si="4"/>
        <v>5.298710818196431</v>
      </c>
      <c r="E10" s="24">
        <f t="shared" si="1"/>
        <v>12.88642218180357</v>
      </c>
      <c r="F10" s="82">
        <f t="shared" si="2"/>
        <v>4.259792</v>
      </c>
      <c r="G10" s="26">
        <f t="shared" si="0"/>
        <v>22.444925</v>
      </c>
      <c r="I10" s="7">
        <v>18.185133</v>
      </c>
      <c r="J10" s="7">
        <v>4.259792</v>
      </c>
      <c r="K10" s="7">
        <v>22.444924999999998</v>
      </c>
    </row>
    <row r="11" spans="1:11" ht="15.75">
      <c r="A11" s="15" t="s">
        <v>18</v>
      </c>
      <c r="B11" s="27">
        <v>56</v>
      </c>
      <c r="C11" s="17">
        <f t="shared" si="3"/>
        <v>25.997197791912736</v>
      </c>
      <c r="D11" s="23">
        <f t="shared" si="4"/>
        <v>5.298710818196431</v>
      </c>
      <c r="E11" s="24">
        <f t="shared" si="1"/>
        <v>3.454093181803568</v>
      </c>
      <c r="F11" s="82">
        <f t="shared" si="2"/>
        <v>4.259792</v>
      </c>
      <c r="G11" s="26">
        <f t="shared" si="0"/>
        <v>13.012595999999998</v>
      </c>
      <c r="I11" s="7">
        <v>8.752804</v>
      </c>
      <c r="J11" s="7">
        <v>4.259792</v>
      </c>
      <c r="K11" s="7">
        <v>13.012596000000002</v>
      </c>
    </row>
    <row r="12" spans="1:11" ht="15.75">
      <c r="A12" s="15" t="s">
        <v>20</v>
      </c>
      <c r="B12" s="27">
        <v>95</v>
      </c>
      <c r="C12" s="17">
        <f t="shared" si="3"/>
        <v>38.99578768293981</v>
      </c>
      <c r="D12" s="23">
        <f t="shared" si="4"/>
        <v>8.98888442372609</v>
      </c>
      <c r="E12" s="24">
        <f t="shared" si="1"/>
        <v>5.181138576273909</v>
      </c>
      <c r="F12" s="82">
        <f t="shared" si="2"/>
        <v>4.259792</v>
      </c>
      <c r="G12" s="26">
        <f t="shared" si="0"/>
        <v>18.429814999999998</v>
      </c>
      <c r="I12" s="7">
        <v>14.170022999999999</v>
      </c>
      <c r="J12" s="7">
        <v>4.259792</v>
      </c>
      <c r="K12" s="7">
        <v>18.429814999999998</v>
      </c>
    </row>
    <row r="13" spans="1:11" ht="15.75">
      <c r="A13" s="15" t="s">
        <v>22</v>
      </c>
      <c r="B13" s="27">
        <v>56</v>
      </c>
      <c r="C13" s="17">
        <f t="shared" si="3"/>
        <v>6.999253217352739</v>
      </c>
      <c r="D13" s="23">
        <f t="shared" si="4"/>
        <v>5.298710818196431</v>
      </c>
      <c r="E13" s="24">
        <f t="shared" si="1"/>
        <v>0.9299491818035683</v>
      </c>
      <c r="F13" s="82">
        <f t="shared" si="2"/>
        <v>4.259792</v>
      </c>
      <c r="G13" s="26">
        <f t="shared" si="0"/>
        <v>10.488451999999999</v>
      </c>
      <c r="I13" s="7">
        <v>6.22866</v>
      </c>
      <c r="J13" s="7">
        <v>4.259792</v>
      </c>
      <c r="K13" s="7">
        <v>10.488452</v>
      </c>
    </row>
    <row r="14" spans="1:11" ht="15.75">
      <c r="A14" s="15" t="s">
        <v>24</v>
      </c>
      <c r="B14" s="27">
        <v>56</v>
      </c>
      <c r="C14" s="17">
        <f t="shared" si="3"/>
        <v>104.10477027352272</v>
      </c>
      <c r="D14" s="23">
        <f t="shared" si="4"/>
        <v>5.298710818196431</v>
      </c>
      <c r="E14" s="24">
        <f t="shared" si="1"/>
        <v>13.831782181803566</v>
      </c>
      <c r="F14" s="82">
        <f t="shared" si="2"/>
        <v>4.259792</v>
      </c>
      <c r="G14" s="26">
        <f t="shared" si="0"/>
        <v>23.390285</v>
      </c>
      <c r="I14" s="7">
        <v>19.130492999999998</v>
      </c>
      <c r="J14" s="7">
        <v>4.259792</v>
      </c>
      <c r="K14" s="7">
        <v>23.390285</v>
      </c>
    </row>
    <row r="15" spans="1:11" ht="15.75">
      <c r="A15" s="15" t="s">
        <v>26</v>
      </c>
      <c r="B15" s="27">
        <v>95</v>
      </c>
      <c r="C15" s="17">
        <f t="shared" si="3"/>
        <v>45.995047058439816</v>
      </c>
      <c r="D15" s="23">
        <f t="shared" si="4"/>
        <v>8.98888442372609</v>
      </c>
      <c r="E15" s="24">
        <f t="shared" si="1"/>
        <v>6.111088576273909</v>
      </c>
      <c r="F15" s="82">
        <f t="shared" si="2"/>
        <v>4.259792</v>
      </c>
      <c r="G15" s="26">
        <f t="shared" si="0"/>
        <v>19.359765</v>
      </c>
      <c r="I15" s="7">
        <v>15.099972999999999</v>
      </c>
      <c r="J15" s="7">
        <v>4.259792</v>
      </c>
      <c r="K15" s="7">
        <v>19.359765</v>
      </c>
    </row>
    <row r="16" spans="1:11" ht="15.75">
      <c r="A16" s="15" t="s">
        <v>28</v>
      </c>
      <c r="B16" s="27">
        <v>56</v>
      </c>
      <c r="C16" s="17">
        <f t="shared" si="3"/>
        <v>89.99029841758274</v>
      </c>
      <c r="D16" s="23">
        <f t="shared" si="4"/>
        <v>5.298710818196431</v>
      </c>
      <c r="E16" s="24">
        <f t="shared" si="1"/>
        <v>11.956476181803568</v>
      </c>
      <c r="F16" s="82">
        <f t="shared" si="2"/>
        <v>4.259792</v>
      </c>
      <c r="G16" s="26">
        <f t="shared" si="0"/>
        <v>21.514979</v>
      </c>
      <c r="I16" s="7">
        <v>17.255187</v>
      </c>
      <c r="J16" s="7">
        <v>4.259792</v>
      </c>
      <c r="K16" s="7">
        <v>21.514979</v>
      </c>
    </row>
    <row r="17" spans="1:11" ht="15.75">
      <c r="A17" s="15" t="s">
        <v>30</v>
      </c>
      <c r="B17" s="27">
        <v>56</v>
      </c>
      <c r="C17" s="17">
        <f t="shared" si="3"/>
        <v>124.98651250369275</v>
      </c>
      <c r="D17" s="23">
        <f t="shared" si="4"/>
        <v>5.298710818196431</v>
      </c>
      <c r="E17" s="24">
        <f t="shared" si="1"/>
        <v>16.60621518180357</v>
      </c>
      <c r="F17" s="82">
        <f t="shared" si="2"/>
        <v>4.259792</v>
      </c>
      <c r="G17" s="26">
        <f t="shared" si="0"/>
        <v>26.164718000000004</v>
      </c>
      <c r="I17" s="7">
        <v>21.904926</v>
      </c>
      <c r="J17" s="7">
        <v>4.259792</v>
      </c>
      <c r="K17" s="7">
        <v>26.164718000000004</v>
      </c>
    </row>
    <row r="18" spans="1:11" ht="15.75">
      <c r="A18" s="15" t="s">
        <v>32</v>
      </c>
      <c r="B18" s="27">
        <v>95</v>
      </c>
      <c r="C18" s="17">
        <f t="shared" si="3"/>
        <v>70.99234175901982</v>
      </c>
      <c r="D18" s="23">
        <f t="shared" si="4"/>
        <v>8.98888442372609</v>
      </c>
      <c r="E18" s="24">
        <f t="shared" si="1"/>
        <v>9.43233057627391</v>
      </c>
      <c r="F18" s="82">
        <f t="shared" si="2"/>
        <v>4.259792</v>
      </c>
      <c r="G18" s="26">
        <f t="shared" si="0"/>
        <v>22.681007</v>
      </c>
      <c r="I18" s="7">
        <v>18.421215</v>
      </c>
      <c r="J18" s="7">
        <v>4.259792</v>
      </c>
      <c r="K18" s="7">
        <v>22.681007</v>
      </c>
    </row>
    <row r="19" spans="1:11" ht="15.75">
      <c r="A19" s="15" t="s">
        <v>34</v>
      </c>
      <c r="B19" s="27">
        <v>56</v>
      </c>
      <c r="C19" s="17">
        <f t="shared" si="3"/>
        <v>5.999351494362749</v>
      </c>
      <c r="D19" s="23">
        <f t="shared" si="4"/>
        <v>5.298710818196431</v>
      </c>
      <c r="E19" s="24">
        <f t="shared" si="1"/>
        <v>0.7970981818035696</v>
      </c>
      <c r="F19" s="82">
        <f t="shared" si="2"/>
        <v>4.259792</v>
      </c>
      <c r="G19" s="26">
        <f t="shared" si="0"/>
        <v>10.355601</v>
      </c>
      <c r="I19" s="7">
        <v>6.095809000000001</v>
      </c>
      <c r="J19" s="7">
        <v>4.259792</v>
      </c>
      <c r="K19" s="7">
        <v>10.355601</v>
      </c>
    </row>
    <row r="20" spans="1:11" ht="15.75">
      <c r="A20" s="15" t="s">
        <v>36</v>
      </c>
      <c r="B20" s="27">
        <v>56</v>
      </c>
      <c r="C20" s="17">
        <f t="shared" si="3"/>
        <v>79.99137903205273</v>
      </c>
      <c r="D20" s="23">
        <f t="shared" si="4"/>
        <v>5.298710818196431</v>
      </c>
      <c r="E20" s="24">
        <f t="shared" si="1"/>
        <v>10.627979181803568</v>
      </c>
      <c r="F20" s="82">
        <f t="shared" si="2"/>
        <v>4.259792</v>
      </c>
      <c r="G20" s="26">
        <f t="shared" si="0"/>
        <v>20.186481999999998</v>
      </c>
      <c r="I20" s="7">
        <v>15.926689999999999</v>
      </c>
      <c r="J20" s="7">
        <v>4.259792</v>
      </c>
      <c r="K20" s="7">
        <v>20.186481999999998</v>
      </c>
    </row>
    <row r="21" spans="1:11" ht="15.75">
      <c r="A21" s="15" t="s">
        <v>38</v>
      </c>
      <c r="B21" s="27">
        <v>95</v>
      </c>
      <c r="C21" s="17">
        <f t="shared" si="3"/>
        <v>66.99278002599983</v>
      </c>
      <c r="D21" s="23">
        <f t="shared" si="4"/>
        <v>8.98888442372609</v>
      </c>
      <c r="E21" s="24">
        <f t="shared" si="1"/>
        <v>8.900932576273911</v>
      </c>
      <c r="F21" s="82">
        <f t="shared" si="2"/>
        <v>4.259793</v>
      </c>
      <c r="G21" s="26">
        <f t="shared" si="0"/>
        <v>22.149610000000003</v>
      </c>
      <c r="I21" s="7">
        <v>17.889817</v>
      </c>
      <c r="J21" s="7">
        <v>4.259793</v>
      </c>
      <c r="K21" s="7">
        <v>22.14961</v>
      </c>
    </row>
    <row r="22" spans="1:11" ht="15.75">
      <c r="A22" s="15" t="s">
        <v>40</v>
      </c>
      <c r="B22" s="27">
        <v>56</v>
      </c>
      <c r="C22" s="17">
        <f t="shared" si="3"/>
        <v>74.99190804955273</v>
      </c>
      <c r="D22" s="23">
        <f t="shared" si="4"/>
        <v>5.298710818196431</v>
      </c>
      <c r="E22" s="24">
        <f t="shared" si="1"/>
        <v>9.963729181803568</v>
      </c>
      <c r="F22" s="82">
        <f t="shared" si="2"/>
        <v>4.259792</v>
      </c>
      <c r="G22" s="26">
        <f t="shared" si="0"/>
        <v>19.522232</v>
      </c>
      <c r="I22" s="7">
        <v>15.26244</v>
      </c>
      <c r="J22" s="7">
        <v>4.259792</v>
      </c>
      <c r="K22" s="7">
        <v>19.522232</v>
      </c>
    </row>
    <row r="23" spans="1:11" ht="15.75">
      <c r="A23" s="15" t="s">
        <v>42</v>
      </c>
      <c r="B23" s="27">
        <v>56</v>
      </c>
      <c r="C23" s="17">
        <f t="shared" si="3"/>
        <v>70.99234631653273</v>
      </c>
      <c r="D23" s="23">
        <f t="shared" si="4"/>
        <v>5.298710818196431</v>
      </c>
      <c r="E23" s="24">
        <f t="shared" si="1"/>
        <v>9.432331181803567</v>
      </c>
      <c r="F23" s="82">
        <f t="shared" si="2"/>
        <v>4.259792</v>
      </c>
      <c r="G23" s="26">
        <f t="shared" si="0"/>
        <v>18.990834</v>
      </c>
      <c r="I23" s="7">
        <v>14.731041999999999</v>
      </c>
      <c r="J23" s="7">
        <v>4.259792</v>
      </c>
      <c r="K23" s="7">
        <v>18.990834</v>
      </c>
    </row>
    <row r="24" spans="1:11" ht="15.75">
      <c r="A24" s="15" t="s">
        <v>44</v>
      </c>
      <c r="B24" s="27">
        <v>95</v>
      </c>
      <c r="C24" s="17">
        <f t="shared" si="3"/>
        <v>-3.189170184085679E-06</v>
      </c>
      <c r="D24" s="23">
        <f t="shared" si="4"/>
        <v>8.98888442372609</v>
      </c>
      <c r="E24" s="24">
        <f t="shared" si="1"/>
        <v>-4.237260906592155E-07</v>
      </c>
      <c r="F24" s="82">
        <f t="shared" si="2"/>
        <v>4.259792</v>
      </c>
      <c r="G24" s="26">
        <f t="shared" si="0"/>
        <v>13.248676</v>
      </c>
      <c r="I24" s="7">
        <v>8.988883999999999</v>
      </c>
      <c r="J24" s="7">
        <v>4.259792</v>
      </c>
      <c r="K24" s="7">
        <v>13.248676000000001</v>
      </c>
    </row>
    <row r="25" spans="1:11" ht="15.75">
      <c r="A25" s="15" t="s">
        <v>46</v>
      </c>
      <c r="B25" s="27">
        <v>56</v>
      </c>
      <c r="C25" s="17">
        <f t="shared" si="3"/>
        <v>5.9993590208527365</v>
      </c>
      <c r="D25" s="23">
        <f t="shared" si="4"/>
        <v>5.298710818196431</v>
      </c>
      <c r="E25" s="24">
        <f t="shared" si="1"/>
        <v>0.797099181803568</v>
      </c>
      <c r="F25" s="82">
        <f t="shared" si="2"/>
        <v>4.259792</v>
      </c>
      <c r="G25" s="26">
        <f t="shared" si="0"/>
        <v>10.355602</v>
      </c>
      <c r="I25" s="7">
        <v>6.095809999999999</v>
      </c>
      <c r="J25" s="7">
        <v>4.259792</v>
      </c>
      <c r="K25" s="7">
        <v>10.355602</v>
      </c>
    </row>
    <row r="26" spans="1:11" ht="15.75">
      <c r="A26" s="15" t="s">
        <v>48</v>
      </c>
      <c r="B26" s="27">
        <v>56</v>
      </c>
      <c r="C26" s="17">
        <f t="shared" si="3"/>
        <v>34.99622298094275</v>
      </c>
      <c r="D26" s="23">
        <f t="shared" si="4"/>
        <v>5.298710818196431</v>
      </c>
      <c r="E26" s="24">
        <f t="shared" si="1"/>
        <v>4.649740181803569</v>
      </c>
      <c r="F26" s="82">
        <f t="shared" si="2"/>
        <v>4.259792</v>
      </c>
      <c r="G26" s="26">
        <f t="shared" si="0"/>
        <v>14.208243</v>
      </c>
      <c r="I26" s="7">
        <v>9.948451</v>
      </c>
      <c r="J26" s="7">
        <v>4.259792</v>
      </c>
      <c r="K26" s="7">
        <v>14.208243</v>
      </c>
    </row>
    <row r="27" spans="1:11" ht="15.75">
      <c r="A27" s="15" t="s">
        <v>50</v>
      </c>
      <c r="B27" s="27">
        <v>95</v>
      </c>
      <c r="C27" s="17">
        <f t="shared" si="3"/>
        <v>280.96970154057976</v>
      </c>
      <c r="D27" s="23">
        <f t="shared" si="4"/>
        <v>8.98888442372609</v>
      </c>
      <c r="E27" s="24">
        <f t="shared" si="1"/>
        <v>37.3307745762739</v>
      </c>
      <c r="F27" s="82">
        <f t="shared" si="2"/>
        <v>4.259792</v>
      </c>
      <c r="G27" s="26">
        <f t="shared" si="0"/>
        <v>50.57945099999999</v>
      </c>
      <c r="I27" s="7">
        <v>46.319658999999994</v>
      </c>
      <c r="J27" s="7">
        <v>4.259792</v>
      </c>
      <c r="K27" s="7">
        <v>50.579451</v>
      </c>
    </row>
    <row r="28" spans="1:11" ht="15.75">
      <c r="A28" s="15" t="s">
        <v>52</v>
      </c>
      <c r="B28" s="27">
        <v>58</v>
      </c>
      <c r="C28" s="17">
        <f t="shared" si="3"/>
        <v>81.99114731368104</v>
      </c>
      <c r="D28" s="23">
        <f t="shared" si="4"/>
        <v>5.487950490274875</v>
      </c>
      <c r="E28" s="24">
        <f t="shared" si="1"/>
        <v>10.893676509725124</v>
      </c>
      <c r="F28" s="82">
        <f t="shared" si="2"/>
        <v>4.259792</v>
      </c>
      <c r="G28" s="26">
        <f t="shared" si="0"/>
        <v>20.641419</v>
      </c>
      <c r="I28" s="7">
        <v>16.381626999999998</v>
      </c>
      <c r="J28" s="7">
        <v>4.259792</v>
      </c>
      <c r="K28" s="7">
        <v>20.641419000000003</v>
      </c>
    </row>
    <row r="29" spans="1:11" ht="15.75">
      <c r="A29" s="15" t="s">
        <v>54</v>
      </c>
      <c r="B29" s="27">
        <v>56</v>
      </c>
      <c r="C29" s="17">
        <f t="shared" si="3"/>
        <v>127.98619509319275</v>
      </c>
      <c r="D29" s="23">
        <f t="shared" si="4"/>
        <v>5.298710818196431</v>
      </c>
      <c r="E29" s="24">
        <f t="shared" si="1"/>
        <v>17.00476518180357</v>
      </c>
      <c r="F29" s="82">
        <f t="shared" si="2"/>
        <v>4.259792</v>
      </c>
      <c r="G29" s="26">
        <f t="shared" si="0"/>
        <v>26.563268000000004</v>
      </c>
      <c r="I29" s="7">
        <v>22.303476</v>
      </c>
      <c r="J29" s="7">
        <v>4.259792</v>
      </c>
      <c r="K29" s="7">
        <v>26.563267999999997</v>
      </c>
    </row>
    <row r="30" spans="1:11" ht="15.75">
      <c r="A30" s="15" t="s">
        <v>56</v>
      </c>
      <c r="B30" s="27">
        <v>95</v>
      </c>
      <c r="C30" s="17">
        <f t="shared" si="3"/>
        <v>136.98522325119984</v>
      </c>
      <c r="D30" s="23">
        <f t="shared" si="4"/>
        <v>8.98888442372609</v>
      </c>
      <c r="E30" s="24">
        <f t="shared" si="1"/>
        <v>18.200412576273912</v>
      </c>
      <c r="F30" s="82">
        <f t="shared" si="2"/>
        <v>4.259792</v>
      </c>
      <c r="G30" s="26">
        <f t="shared" si="0"/>
        <v>31.449089000000004</v>
      </c>
      <c r="I30" s="7">
        <v>27.189297000000003</v>
      </c>
      <c r="J30" s="7">
        <v>4.259792</v>
      </c>
      <c r="K30" s="7">
        <v>31.449089</v>
      </c>
    </row>
    <row r="31" spans="1:11" ht="15.75">
      <c r="A31" s="15" t="s">
        <v>58</v>
      </c>
      <c r="B31" s="27">
        <v>56</v>
      </c>
      <c r="C31" s="17">
        <f t="shared" si="3"/>
        <v>162.9824167057927</v>
      </c>
      <c r="D31" s="23">
        <f t="shared" si="4"/>
        <v>5.298710818196431</v>
      </c>
      <c r="E31" s="24">
        <f t="shared" si="1"/>
        <v>21.654505181803565</v>
      </c>
      <c r="F31" s="82">
        <f t="shared" si="2"/>
        <v>4.259792</v>
      </c>
      <c r="G31" s="26">
        <f t="shared" si="0"/>
        <v>31.213008</v>
      </c>
      <c r="I31" s="7">
        <v>26.953215999999998</v>
      </c>
      <c r="J31" s="7">
        <v>4.259792</v>
      </c>
      <c r="K31" s="7">
        <v>31.213008000000002</v>
      </c>
    </row>
    <row r="32" spans="1:11" ht="16.5" thickBot="1">
      <c r="A32" s="113" t="s">
        <v>60</v>
      </c>
      <c r="B32" s="60">
        <v>56</v>
      </c>
      <c r="C32" s="17">
        <f t="shared" si="3"/>
        <v>135.9853260857228</v>
      </c>
      <c r="D32" s="23">
        <f t="shared" si="4"/>
        <v>5.298710818196431</v>
      </c>
      <c r="E32" s="66">
        <f t="shared" si="1"/>
        <v>18.067562181803574</v>
      </c>
      <c r="F32" s="82">
        <f t="shared" si="2"/>
        <v>4.259792</v>
      </c>
      <c r="G32" s="67">
        <f t="shared" si="0"/>
        <v>27.626065000000008</v>
      </c>
      <c r="I32" s="7">
        <v>23.366273000000003</v>
      </c>
      <c r="J32" s="7">
        <v>4.259792</v>
      </c>
      <c r="K32" s="7">
        <v>27.626065</v>
      </c>
    </row>
    <row r="33" spans="1:11" ht="18.75" customHeight="1" thickBot="1">
      <c r="A33" s="246" t="s">
        <v>643</v>
      </c>
      <c r="B33" s="247"/>
      <c r="C33" s="114">
        <f>SUM(C4:C32)</f>
        <v>2539.8420305647282</v>
      </c>
      <c r="D33" s="115">
        <f>SUM(D4:D32)</f>
        <v>190.75358945507156</v>
      </c>
      <c r="E33" s="115">
        <f>SUM(E4:E32)</f>
        <v>337.4537175449284</v>
      </c>
      <c r="F33" s="115">
        <f>SUM(F4:F32)</f>
        <v>123.53397000000004</v>
      </c>
      <c r="G33" s="116">
        <f>SUM(G4:G32)</f>
        <v>651.7412769999999</v>
      </c>
      <c r="I33" s="117">
        <f>SUM(I4:I32)</f>
        <v>528.2073069999999</v>
      </c>
      <c r="J33" s="117">
        <f>SUM(J4:J32)</f>
        <v>123.53397000000004</v>
      </c>
      <c r="K33" s="117">
        <f>SUM(K4:K32)</f>
        <v>651.741277</v>
      </c>
    </row>
    <row r="34" ht="15.75" customHeight="1" thickBot="1">
      <c r="F34" s="1"/>
    </row>
    <row r="35" spans="4:7" ht="15.75" customHeight="1">
      <c r="D35" s="248" t="s">
        <v>634</v>
      </c>
      <c r="E35" s="188" t="s">
        <v>635</v>
      </c>
      <c r="F35" s="250" t="s">
        <v>636</v>
      </c>
      <c r="G35" s="39"/>
    </row>
    <row r="36" spans="4:7" ht="15.75" customHeight="1" thickBot="1">
      <c r="D36" s="249"/>
      <c r="E36" s="189"/>
      <c r="F36" s="251"/>
      <c r="G36" s="39"/>
    </row>
    <row r="37" spans="1:6" ht="19.5" customHeight="1">
      <c r="A37" s="220" t="s">
        <v>644</v>
      </c>
      <c r="B37" s="221"/>
      <c r="C37" s="222"/>
      <c r="D37" s="118">
        <f>G5+G7+G8+G10+G11+G13+G14+G16+G17+G19+G20+G22+G23+G25+G26+G28+G29+G31+G32</f>
        <v>391.4530729999999</v>
      </c>
      <c r="E37" s="119">
        <v>19</v>
      </c>
      <c r="F37" s="120">
        <f>D37/E37</f>
        <v>20.60279331578947</v>
      </c>
    </row>
    <row r="38" spans="1:6" ht="19.5" customHeight="1" thickBot="1">
      <c r="A38" s="223" t="s">
        <v>645</v>
      </c>
      <c r="B38" s="224"/>
      <c r="C38" s="225"/>
      <c r="D38" s="121">
        <f>G4+G6+G9+G12+G15+G18+G21+G24+G27+G30</f>
        <v>260.288204</v>
      </c>
      <c r="E38" s="122">
        <v>10</v>
      </c>
      <c r="F38" s="123">
        <f>D38/E38</f>
        <v>26.0288204</v>
      </c>
    </row>
    <row r="39" spans="1:6" ht="24.75" customHeight="1" thickBot="1">
      <c r="A39" s="124"/>
      <c r="B39" s="252"/>
      <c r="C39" s="252"/>
      <c r="D39" s="125">
        <f>SUM(D34:D38)</f>
        <v>651.7412769999999</v>
      </c>
      <c r="E39" s="126">
        <f>SUM(E34:E38)</f>
        <v>29</v>
      </c>
      <c r="F39" s="126">
        <f>D39/E39</f>
        <v>22.473837137931028</v>
      </c>
    </row>
    <row r="40" ht="15.75" customHeight="1"/>
    <row r="41" ht="15.75" customHeight="1"/>
    <row r="42" ht="15.75" customHeight="1"/>
  </sheetData>
  <sheetProtection/>
  <mergeCells count="12">
    <mergeCell ref="D35:D36"/>
    <mergeCell ref="E35:E36"/>
    <mergeCell ref="F35:F36"/>
    <mergeCell ref="A37:C37"/>
    <mergeCell ref="A38:C38"/>
    <mergeCell ref="B39:C39"/>
    <mergeCell ref="A1:G1"/>
    <mergeCell ref="A2:A3"/>
    <mergeCell ref="C2:C3"/>
    <mergeCell ref="F2:F3"/>
    <mergeCell ref="G2:G3"/>
    <mergeCell ref="A33:B33"/>
  </mergeCells>
  <printOptions/>
  <pageMargins left="0.7" right="0.13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127" customFormat="1" ht="23.25" customHeight="1" thickBot="1">
      <c r="B1" s="71" t="s">
        <v>626</v>
      </c>
      <c r="C1" s="237" t="s">
        <v>627</v>
      </c>
      <c r="D1" s="128" t="s">
        <v>628</v>
      </c>
      <c r="E1" s="129" t="s">
        <v>629</v>
      </c>
      <c r="F1" s="253" t="s">
        <v>633</v>
      </c>
      <c r="G1" s="266" t="s">
        <v>646</v>
      </c>
      <c r="H1" s="253" t="s">
        <v>647</v>
      </c>
      <c r="I1" s="253" t="s">
        <v>648</v>
      </c>
    </row>
    <row r="2" spans="2:9" s="127" customFormat="1" ht="25.5" customHeight="1" thickBot="1">
      <c r="B2" s="74" t="s">
        <v>630</v>
      </c>
      <c r="C2" s="238"/>
      <c r="D2" s="130">
        <v>0.3</v>
      </c>
      <c r="E2" s="130">
        <v>0.7</v>
      </c>
      <c r="F2" s="268"/>
      <c r="G2" s="267"/>
      <c r="H2" s="254"/>
      <c r="I2" s="254"/>
    </row>
    <row r="3" spans="2:9" s="127" customFormat="1" ht="20.25" customHeight="1" thickBot="1">
      <c r="B3" s="131">
        <v>62210</v>
      </c>
      <c r="C3" s="132">
        <f>Maviçam!C89+Kızılçam!C97+Fıstıkçam!C97+Karaçam!C97+Beyazçam!C97+Köknar!C40+Ladin!C40+Sedir!C40+Sarıçam!C33</f>
        <v>103374.082203</v>
      </c>
      <c r="D3" s="132">
        <f>Maviçam!D89+Kızılçam!D97+Fıstıkçam!D97+Karaçam!D97+Beyazçam!D97+Köknar!D40+Ladin!D40+Sedir!D40+Sarıçam!D33</f>
        <v>5886.299999999996</v>
      </c>
      <c r="E3" s="132">
        <f>Maviçam!E89+Kızılçam!E97+Fıstıkçam!E97+Karaçam!E97+Beyazçam!E97+Köknar!E40+Ladin!E40+Sedir!E40+Sarıçam!E33</f>
        <v>13734.699999999997</v>
      </c>
      <c r="F3" s="132">
        <f>D3+E3</f>
        <v>19620.999999999993</v>
      </c>
      <c r="G3" s="132">
        <f>Maviçam!F89+Kızılçam!F97+Fıstıkçam!F97+Karaçam!F97+Beyazçam!F97+Köknar!F40+Ladin!F40+Sedir!F40+Sarıçam!F33</f>
        <v>2253.430000000001</v>
      </c>
      <c r="H3" s="132">
        <f>Maviçam!G89+Kızılçam!G97+Fıstıkçam!G97+Karaçam!G97+Beyazçam!G97+Köknar!G40+Ladin!G40+Sedir!G40+Sarıçam!G33</f>
        <v>21874.430000000004</v>
      </c>
      <c r="I3" s="132">
        <f>D3+E3+G3-H3</f>
        <v>0</v>
      </c>
    </row>
    <row r="4" ht="13.5" thickBot="1"/>
    <row r="5" spans="5:7" ht="30" customHeight="1" thickBot="1">
      <c r="E5" s="133" t="s">
        <v>634</v>
      </c>
      <c r="F5" s="133" t="s">
        <v>649</v>
      </c>
      <c r="G5" s="133" t="s">
        <v>636</v>
      </c>
    </row>
    <row r="6" spans="1:7" s="136" customFormat="1" ht="19.5" customHeight="1">
      <c r="A6" s="255" t="s">
        <v>650</v>
      </c>
      <c r="B6" s="256"/>
      <c r="C6" s="256"/>
      <c r="D6" s="257"/>
      <c r="E6" s="134">
        <f>Köknar!D44+Ladin!D44+Sedir!D44+Sarıçam!D37</f>
        <v>532.1973979999999</v>
      </c>
      <c r="F6" s="135">
        <f>Köknar!E44+Ladin!E44+Sedir!E44+Sarıçam!E37</f>
        <v>25</v>
      </c>
      <c r="G6" s="134">
        <f>E6/F6</f>
        <v>21.287895919999997</v>
      </c>
    </row>
    <row r="7" spans="1:7" s="136" customFormat="1" ht="19.5" customHeight="1">
      <c r="A7" s="258" t="s">
        <v>651</v>
      </c>
      <c r="B7" s="259"/>
      <c r="C7" s="259"/>
      <c r="D7" s="260"/>
      <c r="E7" s="137">
        <f>Maviçam!D93+Kızılçam!D101+Fıstıkçam!D101+Karaçam!D101+Beyazçam!D101+Sarıçam!D38</f>
        <v>719.276731</v>
      </c>
      <c r="F7" s="138">
        <f>Maviçam!E93+Kızılçam!E101+Fıstıkçam!E101+Karaçam!E101+Beyazçam!E101+Sarıçam!E38</f>
        <v>20</v>
      </c>
      <c r="G7" s="137">
        <f>E7/F7</f>
        <v>35.96383655</v>
      </c>
    </row>
    <row r="8" spans="1:8" s="136" customFormat="1" ht="19.5" customHeight="1">
      <c r="A8" s="258" t="s">
        <v>652</v>
      </c>
      <c r="B8" s="259"/>
      <c r="C8" s="259"/>
      <c r="D8" s="260"/>
      <c r="E8" s="137">
        <f>Maviçam!D94+Kızılçam!D102+Fıstıkçam!D102+Karaçam!D102+Beyazçam!D102+Köknar!D45+Ladin!D45+Sedir!D45</f>
        <v>18816.200261</v>
      </c>
      <c r="F8" s="138">
        <f>Maviçam!E94+Kızılçam!E102+Fıstıkçam!E102+Karaçam!E102+Beyazçam!E102+Köknar!E45+Ladin!E45+Sedir!E45</f>
        <v>464</v>
      </c>
      <c r="G8" s="137">
        <f>E8/F8</f>
        <v>40.552155734913796</v>
      </c>
      <c r="H8" s="139"/>
    </row>
    <row r="9" spans="1:8" s="136" customFormat="1" ht="19.5" customHeight="1" thickBot="1">
      <c r="A9" s="261" t="s">
        <v>653</v>
      </c>
      <c r="B9" s="262"/>
      <c r="C9" s="262"/>
      <c r="D9" s="263"/>
      <c r="E9" s="140">
        <f>Maviçam!D95+Kızılçam!D103+Fıstıkçam!D103+Karaçam!D103+Beyazçam!D103</f>
        <v>1806.7556100000002</v>
      </c>
      <c r="F9" s="141">
        <f>Maviçam!E95+Kızılçam!E103+Fıstıkçam!E103+Karaçam!E103+Beyazçam!E103</f>
        <v>20</v>
      </c>
      <c r="G9" s="140">
        <f>E9/F9</f>
        <v>90.33778050000001</v>
      </c>
      <c r="H9" s="139"/>
    </row>
    <row r="10" spans="1:7" s="136" customFormat="1" ht="21.75" customHeight="1" thickBot="1">
      <c r="A10" s="139"/>
      <c r="B10" s="264" t="s">
        <v>654</v>
      </c>
      <c r="C10" s="264"/>
      <c r="D10" s="265"/>
      <c r="E10" s="142">
        <f>SUM(E6:E9)</f>
        <v>21874.43</v>
      </c>
      <c r="F10" s="142">
        <f>SUM(F6:F9)</f>
        <v>529</v>
      </c>
      <c r="G10" s="142">
        <f>E10/F10</f>
        <v>41.35052930056711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G1:G2"/>
    <mergeCell ref="H1:H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tabSelected="1" zoomScalePageLayoutView="0" workbookViewId="0" topLeftCell="A1">
      <selection activeCell="I96" sqref="I96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4" customWidth="1"/>
    <col min="8" max="8" width="6.8515625" style="0" customWidth="1"/>
    <col min="9" max="9" width="9.57421875" style="0" customWidth="1"/>
    <col min="10" max="10" width="8.28125" style="0" customWidth="1"/>
    <col min="11" max="11" width="10.421875" style="0" customWidth="1"/>
    <col min="12" max="12" width="6.8515625" style="0" customWidth="1"/>
    <col min="13" max="13" width="12.7109375" style="0" bestFit="1" customWidth="1"/>
  </cols>
  <sheetData>
    <row r="1" spans="1:10" ht="42.75" customHeight="1" thickBot="1">
      <c r="A1" s="156" t="s">
        <v>666</v>
      </c>
      <c r="B1" s="157"/>
      <c r="C1" s="157"/>
      <c r="D1" s="157"/>
      <c r="E1" s="157"/>
      <c r="F1" s="157"/>
      <c r="G1" s="158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1.7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.75" customHeight="1">
      <c r="A4" s="15" t="s">
        <v>3</v>
      </c>
      <c r="B4" s="16">
        <v>96</v>
      </c>
      <c r="C4" s="17">
        <f>E4*7.52649</f>
        <v>274.97034512211894</v>
      </c>
      <c r="D4" s="18">
        <f>B4*19621/62210*30/100</f>
        <v>9.083504259765311</v>
      </c>
      <c r="E4" s="19">
        <f>I4-D4</f>
        <v>36.533675740234685</v>
      </c>
      <c r="F4" s="20">
        <f>J4</f>
        <v>4.259793</v>
      </c>
      <c r="G4" s="21">
        <f>D4+E4+F4</f>
        <v>49.876973</v>
      </c>
      <c r="I4" s="7">
        <v>45.61718</v>
      </c>
      <c r="J4" s="7">
        <v>4.259793</v>
      </c>
      <c r="K4" s="7">
        <v>49.876973</v>
      </c>
    </row>
    <row r="5" spans="1:11" ht="15.75" customHeight="1">
      <c r="A5" s="22" t="s">
        <v>6</v>
      </c>
      <c r="B5" s="17">
        <v>96</v>
      </c>
      <c r="C5" s="17">
        <f>E5*7.52649</f>
        <v>242.97379104603897</v>
      </c>
      <c r="D5" s="23">
        <f>B5*19621/62210*30/100</f>
        <v>9.083504259765311</v>
      </c>
      <c r="E5" s="24">
        <f aca="true" t="shared" si="0" ref="E5:E39">I5-D5</f>
        <v>32.28248374023469</v>
      </c>
      <c r="F5" s="25">
        <f>J5</f>
        <v>4.259792</v>
      </c>
      <c r="G5" s="26">
        <f aca="true" t="shared" si="1" ref="G5:G39">D5+E5+F5</f>
        <v>45.62578</v>
      </c>
      <c r="I5" s="7">
        <v>41.365988</v>
      </c>
      <c r="J5" s="7">
        <v>4.259792</v>
      </c>
      <c r="K5" s="7">
        <v>45.62578</v>
      </c>
    </row>
    <row r="6" spans="1:11" ht="15.75" customHeight="1">
      <c r="A6" s="15" t="s">
        <v>8</v>
      </c>
      <c r="B6" s="27">
        <v>116</v>
      </c>
      <c r="C6" s="17">
        <f aca="true" t="shared" si="2" ref="C6:C39">E6*7.52649</f>
        <v>105.98856670718212</v>
      </c>
      <c r="D6" s="23">
        <f>B6*19621/62210*30/100</f>
        <v>10.97590098054975</v>
      </c>
      <c r="E6" s="24">
        <f t="shared" si="0"/>
        <v>14.08207101945025</v>
      </c>
      <c r="F6" s="25">
        <f aca="true" t="shared" si="3" ref="F6:F39">J6</f>
        <v>4.259792</v>
      </c>
      <c r="G6" s="26">
        <f t="shared" si="1"/>
        <v>29.317764</v>
      </c>
      <c r="I6" s="7">
        <v>25.057972</v>
      </c>
      <c r="J6" s="7">
        <v>4.259792</v>
      </c>
      <c r="K6" s="7">
        <v>29.317764000000004</v>
      </c>
    </row>
    <row r="7" spans="1:11" ht="15.75" customHeight="1">
      <c r="A7" s="15" t="s">
        <v>10</v>
      </c>
      <c r="B7" s="27">
        <v>116</v>
      </c>
      <c r="C7" s="17">
        <f t="shared" si="2"/>
        <v>17.998058050942117</v>
      </c>
      <c r="D7" s="23">
        <f>B7*19621/62210*30/100</f>
        <v>10.97590098054975</v>
      </c>
      <c r="E7" s="24">
        <f t="shared" si="0"/>
        <v>2.3912950194502507</v>
      </c>
      <c r="F7" s="25">
        <f t="shared" si="3"/>
        <v>4.259792</v>
      </c>
      <c r="G7" s="26">
        <f t="shared" si="1"/>
        <v>17.626988</v>
      </c>
      <c r="I7" s="7">
        <v>13.367196</v>
      </c>
      <c r="J7" s="7">
        <v>4.259792</v>
      </c>
      <c r="K7" s="7">
        <v>17.626988</v>
      </c>
    </row>
    <row r="8" spans="1:11" ht="15.75" customHeight="1">
      <c r="A8" s="15" t="s">
        <v>12</v>
      </c>
      <c r="B8" s="27">
        <v>116</v>
      </c>
      <c r="C8" s="17">
        <f t="shared" si="2"/>
        <v>289.96872253868213</v>
      </c>
      <c r="D8" s="23">
        <f aca="true" t="shared" si="4" ref="D8:D39">B8*19621/62210*30/100</f>
        <v>10.97590098054975</v>
      </c>
      <c r="E8" s="24">
        <f t="shared" si="0"/>
        <v>38.526421019450254</v>
      </c>
      <c r="F8" s="25">
        <f t="shared" si="3"/>
        <v>4.259792</v>
      </c>
      <c r="G8" s="26">
        <f t="shared" si="1"/>
        <v>53.762114000000004</v>
      </c>
      <c r="I8" s="7">
        <v>49.50232200000001</v>
      </c>
      <c r="J8" s="7">
        <v>4.259792</v>
      </c>
      <c r="K8" s="7">
        <v>53.762114000000004</v>
      </c>
    </row>
    <row r="9" spans="1:11" ht="15.75" customHeight="1">
      <c r="A9" s="15" t="s">
        <v>14</v>
      </c>
      <c r="B9" s="27">
        <v>116</v>
      </c>
      <c r="C9" s="17">
        <f t="shared" si="2"/>
        <v>10.998813728422121</v>
      </c>
      <c r="D9" s="23">
        <f t="shared" si="4"/>
        <v>10.97590098054975</v>
      </c>
      <c r="E9" s="24">
        <f t="shared" si="0"/>
        <v>1.4613470194502511</v>
      </c>
      <c r="F9" s="25">
        <f t="shared" si="3"/>
        <v>4.259792</v>
      </c>
      <c r="G9" s="26">
        <f t="shared" si="1"/>
        <v>16.69704</v>
      </c>
      <c r="I9" s="7">
        <v>12.437248</v>
      </c>
      <c r="J9" s="7">
        <v>4.259792</v>
      </c>
      <c r="K9" s="7">
        <v>16.697039999999998</v>
      </c>
    </row>
    <row r="10" spans="1:11" ht="15.75" customHeight="1">
      <c r="A10" s="15" t="s">
        <v>16</v>
      </c>
      <c r="B10" s="27">
        <v>116</v>
      </c>
      <c r="C10" s="17">
        <f t="shared" si="2"/>
        <v>451.8962551436921</v>
      </c>
      <c r="D10" s="23">
        <f t="shared" si="4"/>
        <v>10.97590098054975</v>
      </c>
      <c r="E10" s="24">
        <f t="shared" si="0"/>
        <v>60.04077001945025</v>
      </c>
      <c r="F10" s="25">
        <f t="shared" si="3"/>
        <v>4.259792</v>
      </c>
      <c r="G10" s="26">
        <f t="shared" si="1"/>
        <v>75.276463</v>
      </c>
      <c r="I10" s="7">
        <v>71.016671</v>
      </c>
      <c r="J10" s="7">
        <v>4.259792</v>
      </c>
      <c r="K10" s="7">
        <v>75.27646299999999</v>
      </c>
    </row>
    <row r="11" spans="1:11" ht="15.75" customHeight="1">
      <c r="A11" s="15" t="s">
        <v>18</v>
      </c>
      <c r="B11" s="27">
        <v>116</v>
      </c>
      <c r="C11" s="17">
        <f t="shared" si="2"/>
        <v>122.98673794172211</v>
      </c>
      <c r="D11" s="23">
        <f t="shared" si="4"/>
        <v>10.97590098054975</v>
      </c>
      <c r="E11" s="24">
        <f t="shared" si="0"/>
        <v>16.34051701945025</v>
      </c>
      <c r="F11" s="25">
        <f t="shared" si="3"/>
        <v>4.259792</v>
      </c>
      <c r="G11" s="26">
        <f t="shared" si="1"/>
        <v>31.57621</v>
      </c>
      <c r="I11" s="7">
        <v>27.316418</v>
      </c>
      <c r="J11" s="7">
        <v>4.259792</v>
      </c>
      <c r="K11" s="7">
        <v>31.576210000000003</v>
      </c>
    </row>
    <row r="12" spans="1:11" ht="15.75" customHeight="1">
      <c r="A12" s="15" t="s">
        <v>20</v>
      </c>
      <c r="B12" s="27">
        <v>116</v>
      </c>
      <c r="C12" s="17">
        <f t="shared" si="2"/>
        <v>268.9709895711221</v>
      </c>
      <c r="D12" s="23">
        <f t="shared" si="4"/>
        <v>10.97590098054975</v>
      </c>
      <c r="E12" s="24">
        <f t="shared" si="0"/>
        <v>35.73657701945025</v>
      </c>
      <c r="F12" s="25">
        <f t="shared" si="3"/>
        <v>4.259792</v>
      </c>
      <c r="G12" s="26">
        <f t="shared" si="1"/>
        <v>50.97227</v>
      </c>
      <c r="I12" s="7">
        <v>46.712478000000004</v>
      </c>
      <c r="J12" s="7">
        <v>4.259792</v>
      </c>
      <c r="K12" s="7">
        <v>50.97227</v>
      </c>
    </row>
    <row r="13" spans="1:11" ht="15.75" customHeight="1">
      <c r="A13" s="15" t="s">
        <v>22</v>
      </c>
      <c r="B13" s="27">
        <v>116</v>
      </c>
      <c r="C13" s="17">
        <f t="shared" si="2"/>
        <v>371.95987354241214</v>
      </c>
      <c r="D13" s="23">
        <f t="shared" si="4"/>
        <v>10.97590098054975</v>
      </c>
      <c r="E13" s="24">
        <f t="shared" si="0"/>
        <v>49.42009801945025</v>
      </c>
      <c r="F13" s="25">
        <f t="shared" si="3"/>
        <v>4.259792</v>
      </c>
      <c r="G13" s="26">
        <f t="shared" si="1"/>
        <v>64.65579100000001</v>
      </c>
      <c r="I13" s="7">
        <v>60.395998999999996</v>
      </c>
      <c r="J13" s="7">
        <v>4.259792</v>
      </c>
      <c r="K13" s="7">
        <v>64.655791</v>
      </c>
    </row>
    <row r="14" spans="1:11" ht="15.75" customHeight="1">
      <c r="A14" s="15" t="s">
        <v>24</v>
      </c>
      <c r="B14" s="27">
        <v>116</v>
      </c>
      <c r="C14" s="17">
        <f t="shared" si="2"/>
        <v>327.9646192142921</v>
      </c>
      <c r="D14" s="23">
        <f t="shared" si="4"/>
        <v>10.97590098054975</v>
      </c>
      <c r="E14" s="24">
        <f t="shared" si="0"/>
        <v>43.57471001945025</v>
      </c>
      <c r="F14" s="25">
        <f t="shared" si="3"/>
        <v>4.259792</v>
      </c>
      <c r="G14" s="26">
        <f t="shared" si="1"/>
        <v>58.810403</v>
      </c>
      <c r="I14" s="7">
        <v>54.550611</v>
      </c>
      <c r="J14" s="7">
        <v>4.259792</v>
      </c>
      <c r="K14" s="7">
        <v>58.810403</v>
      </c>
    </row>
    <row r="15" spans="1:11" ht="15.75" customHeight="1">
      <c r="A15" s="15" t="s">
        <v>26</v>
      </c>
      <c r="B15" s="27">
        <v>116</v>
      </c>
      <c r="C15" s="17">
        <f t="shared" si="2"/>
        <v>228.97529697602212</v>
      </c>
      <c r="D15" s="23">
        <f t="shared" si="4"/>
        <v>10.97590098054975</v>
      </c>
      <c r="E15" s="24">
        <f t="shared" si="0"/>
        <v>30.42258701945025</v>
      </c>
      <c r="F15" s="25">
        <f t="shared" si="3"/>
        <v>4.259792</v>
      </c>
      <c r="G15" s="26">
        <f t="shared" si="1"/>
        <v>45.65828</v>
      </c>
      <c r="I15" s="7">
        <v>41.398488</v>
      </c>
      <c r="J15" s="7">
        <v>4.259792</v>
      </c>
      <c r="K15" s="7">
        <v>45.65828</v>
      </c>
    </row>
    <row r="16" spans="1:11" ht="15.75" customHeight="1">
      <c r="A16" s="15" t="s">
        <v>28</v>
      </c>
      <c r="B16" s="27">
        <v>116</v>
      </c>
      <c r="C16" s="17">
        <f t="shared" si="2"/>
        <v>362.96084835338206</v>
      </c>
      <c r="D16" s="23">
        <f t="shared" si="4"/>
        <v>10.97590098054975</v>
      </c>
      <c r="E16" s="24">
        <f t="shared" si="0"/>
        <v>48.22445101945024</v>
      </c>
      <c r="F16" s="25">
        <f t="shared" si="3"/>
        <v>4.259792</v>
      </c>
      <c r="G16" s="26">
        <f t="shared" si="1"/>
        <v>63.46014399999999</v>
      </c>
      <c r="I16" s="7">
        <v>59.200351999999995</v>
      </c>
      <c r="J16" s="7">
        <v>4.259792</v>
      </c>
      <c r="K16" s="7">
        <v>63.460144</v>
      </c>
    </row>
    <row r="17" spans="1:11" ht="15.75" customHeight="1">
      <c r="A17" s="15" t="s">
        <v>30</v>
      </c>
      <c r="B17" s="27">
        <v>116</v>
      </c>
      <c r="C17" s="17">
        <f t="shared" si="2"/>
        <v>54.99406805654212</v>
      </c>
      <c r="D17" s="23">
        <f t="shared" si="4"/>
        <v>10.97590098054975</v>
      </c>
      <c r="E17" s="24">
        <f t="shared" si="0"/>
        <v>7.306735019450251</v>
      </c>
      <c r="F17" s="25">
        <f t="shared" si="3"/>
        <v>4.259792</v>
      </c>
      <c r="G17" s="26">
        <f t="shared" si="1"/>
        <v>22.542428</v>
      </c>
      <c r="I17" s="7">
        <v>18.282636</v>
      </c>
      <c r="J17" s="7">
        <v>4.259792</v>
      </c>
      <c r="K17" s="7">
        <v>22.542427999999997</v>
      </c>
    </row>
    <row r="18" spans="1:11" ht="15.75" customHeight="1">
      <c r="A18" s="15" t="s">
        <v>32</v>
      </c>
      <c r="B18" s="27">
        <v>116</v>
      </c>
      <c r="C18" s="17">
        <f t="shared" si="2"/>
        <v>199.97843301593207</v>
      </c>
      <c r="D18" s="23">
        <f t="shared" si="4"/>
        <v>10.97590098054975</v>
      </c>
      <c r="E18" s="24">
        <f t="shared" si="0"/>
        <v>26.569946019450246</v>
      </c>
      <c r="F18" s="25">
        <f t="shared" si="3"/>
        <v>4.259792</v>
      </c>
      <c r="G18" s="26">
        <f t="shared" si="1"/>
        <v>41.80563899999999</v>
      </c>
      <c r="I18" s="7">
        <v>37.545846999999995</v>
      </c>
      <c r="J18" s="7">
        <v>4.259792</v>
      </c>
      <c r="K18" s="7">
        <v>41.805639</v>
      </c>
    </row>
    <row r="19" spans="1:11" ht="15.75" customHeight="1">
      <c r="A19" s="15" t="s">
        <v>34</v>
      </c>
      <c r="B19" s="27">
        <v>116</v>
      </c>
      <c r="C19" s="17">
        <f t="shared" si="2"/>
        <v>1.999781012902132</v>
      </c>
      <c r="D19" s="23">
        <f t="shared" si="4"/>
        <v>10.97590098054975</v>
      </c>
      <c r="E19" s="24">
        <f t="shared" si="0"/>
        <v>0.26569901945025265</v>
      </c>
      <c r="F19" s="25">
        <f t="shared" si="3"/>
        <v>4.259792</v>
      </c>
      <c r="G19" s="26">
        <f t="shared" si="1"/>
        <v>15.501392000000003</v>
      </c>
      <c r="I19" s="7">
        <v>11.241600000000002</v>
      </c>
      <c r="J19" s="7">
        <v>4.259792</v>
      </c>
      <c r="K19" s="7">
        <v>15.501392</v>
      </c>
    </row>
    <row r="20" spans="1:11" ht="15.75" customHeight="1">
      <c r="A20" s="15" t="s">
        <v>36</v>
      </c>
      <c r="B20" s="27">
        <v>116</v>
      </c>
      <c r="C20" s="17">
        <f t="shared" si="2"/>
        <v>91.99007806214212</v>
      </c>
      <c r="D20" s="23">
        <f t="shared" si="4"/>
        <v>10.97590098054975</v>
      </c>
      <c r="E20" s="24">
        <f t="shared" si="0"/>
        <v>12.222175019450251</v>
      </c>
      <c r="F20" s="25">
        <f t="shared" si="3"/>
        <v>4.259793</v>
      </c>
      <c r="G20" s="26">
        <f t="shared" si="1"/>
        <v>27.457869000000002</v>
      </c>
      <c r="I20" s="7">
        <v>23.198076</v>
      </c>
      <c r="J20" s="7">
        <v>4.259793</v>
      </c>
      <c r="K20" s="7">
        <v>27.457869000000002</v>
      </c>
    </row>
    <row r="21" spans="1:11" ht="15.75" customHeight="1">
      <c r="A21" s="15" t="s">
        <v>38</v>
      </c>
      <c r="B21" s="27">
        <v>116</v>
      </c>
      <c r="C21" s="17">
        <f t="shared" si="2"/>
        <v>254.97249339959208</v>
      </c>
      <c r="D21" s="23">
        <f t="shared" si="4"/>
        <v>10.97590098054975</v>
      </c>
      <c r="E21" s="24">
        <f t="shared" si="0"/>
        <v>33.87668001945025</v>
      </c>
      <c r="F21" s="25">
        <f t="shared" si="3"/>
        <v>4.259792</v>
      </c>
      <c r="G21" s="26">
        <f t="shared" si="1"/>
        <v>49.112373</v>
      </c>
      <c r="I21" s="7">
        <v>44.852581</v>
      </c>
      <c r="J21" s="7">
        <v>4.259792</v>
      </c>
      <c r="K21" s="7">
        <v>49.112373</v>
      </c>
    </row>
    <row r="22" spans="1:11" ht="15.75" customHeight="1">
      <c r="A22" s="15" t="s">
        <v>40</v>
      </c>
      <c r="B22" s="27">
        <v>116</v>
      </c>
      <c r="C22" s="17">
        <f t="shared" si="2"/>
        <v>319.9654806952721</v>
      </c>
      <c r="D22" s="23">
        <f t="shared" si="4"/>
        <v>10.97590098054975</v>
      </c>
      <c r="E22" s="24">
        <f t="shared" si="0"/>
        <v>42.51191201945025</v>
      </c>
      <c r="F22" s="25">
        <f t="shared" si="3"/>
        <v>4.259792</v>
      </c>
      <c r="G22" s="26">
        <f t="shared" si="1"/>
        <v>57.747605</v>
      </c>
      <c r="I22" s="7">
        <v>53.487812999999996</v>
      </c>
      <c r="J22" s="7">
        <v>4.259792</v>
      </c>
      <c r="K22" s="7">
        <v>57.74760500000001</v>
      </c>
    </row>
    <row r="23" spans="1:11" ht="15.75" customHeight="1">
      <c r="A23" s="15" t="s">
        <v>42</v>
      </c>
      <c r="B23" s="27">
        <v>116</v>
      </c>
      <c r="C23" s="17">
        <f t="shared" si="2"/>
        <v>110.98803016319212</v>
      </c>
      <c r="D23" s="23">
        <f t="shared" si="4"/>
        <v>10.97590098054975</v>
      </c>
      <c r="E23" s="24">
        <f t="shared" si="0"/>
        <v>14.746320019450252</v>
      </c>
      <c r="F23" s="25">
        <f t="shared" si="3"/>
        <v>4.259792</v>
      </c>
      <c r="G23" s="26">
        <f t="shared" si="1"/>
        <v>29.982013000000002</v>
      </c>
      <c r="I23" s="7">
        <v>25.722221</v>
      </c>
      <c r="J23" s="7">
        <v>4.259792</v>
      </c>
      <c r="K23" s="7">
        <v>29.982013</v>
      </c>
    </row>
    <row r="24" spans="1:11" ht="15.75" customHeight="1">
      <c r="A24" s="15" t="s">
        <v>44</v>
      </c>
      <c r="B24" s="27">
        <v>116</v>
      </c>
      <c r="C24" s="17">
        <f t="shared" si="2"/>
        <v>388.9580372504621</v>
      </c>
      <c r="D24" s="23">
        <f t="shared" si="4"/>
        <v>10.97590098054975</v>
      </c>
      <c r="E24" s="24">
        <f t="shared" si="0"/>
        <v>51.678543019450245</v>
      </c>
      <c r="F24" s="25">
        <f t="shared" si="3"/>
        <v>4.259792</v>
      </c>
      <c r="G24" s="26">
        <f t="shared" si="1"/>
        <v>66.914236</v>
      </c>
      <c r="I24" s="7">
        <v>62.654444</v>
      </c>
      <c r="J24" s="7">
        <v>4.259792</v>
      </c>
      <c r="K24" s="7">
        <v>66.914236</v>
      </c>
    </row>
    <row r="25" spans="1:11" ht="15.75" customHeight="1">
      <c r="A25" s="15" t="s">
        <v>46</v>
      </c>
      <c r="B25" s="27">
        <v>116</v>
      </c>
      <c r="C25" s="17">
        <f t="shared" si="2"/>
        <v>293.9682842717021</v>
      </c>
      <c r="D25" s="23">
        <f t="shared" si="4"/>
        <v>10.97590098054975</v>
      </c>
      <c r="E25" s="24">
        <f t="shared" si="0"/>
        <v>39.05781901945025</v>
      </c>
      <c r="F25" s="25">
        <f t="shared" si="3"/>
        <v>4.259792</v>
      </c>
      <c r="G25" s="26">
        <f t="shared" si="1"/>
        <v>54.293512</v>
      </c>
      <c r="I25" s="7">
        <v>50.033719999999995</v>
      </c>
      <c r="J25" s="7">
        <v>4.259792</v>
      </c>
      <c r="K25" s="7">
        <v>54.293512</v>
      </c>
    </row>
    <row r="26" spans="1:11" ht="15.75" customHeight="1">
      <c r="A26" s="15" t="s">
        <v>48</v>
      </c>
      <c r="B26" s="27">
        <v>116</v>
      </c>
      <c r="C26" s="17">
        <f t="shared" si="2"/>
        <v>76.99169522060211</v>
      </c>
      <c r="D26" s="23">
        <f t="shared" si="4"/>
        <v>10.97590098054975</v>
      </c>
      <c r="E26" s="24">
        <f t="shared" si="0"/>
        <v>10.22942901945025</v>
      </c>
      <c r="F26" s="25">
        <f t="shared" si="3"/>
        <v>4.259792</v>
      </c>
      <c r="G26" s="26">
        <f t="shared" si="1"/>
        <v>25.465122</v>
      </c>
      <c r="I26" s="7">
        <v>21.20533</v>
      </c>
      <c r="J26" s="7">
        <v>4.259792</v>
      </c>
      <c r="K26" s="7">
        <v>25.465121999999997</v>
      </c>
    </row>
    <row r="27" spans="1:11" ht="15.75" customHeight="1">
      <c r="A27" s="15" t="s">
        <v>50</v>
      </c>
      <c r="B27" s="27">
        <v>116</v>
      </c>
      <c r="C27" s="17">
        <f t="shared" si="2"/>
        <v>111.9879243596921</v>
      </c>
      <c r="D27" s="23">
        <f t="shared" si="4"/>
        <v>10.97590098054975</v>
      </c>
      <c r="E27" s="24">
        <f t="shared" si="0"/>
        <v>14.87917001945025</v>
      </c>
      <c r="F27" s="25">
        <f t="shared" si="3"/>
        <v>4.259792</v>
      </c>
      <c r="G27" s="26">
        <f t="shared" si="1"/>
        <v>30.114863</v>
      </c>
      <c r="I27" s="7">
        <v>25.855071</v>
      </c>
      <c r="J27" s="7">
        <v>4.259792</v>
      </c>
      <c r="K27" s="7">
        <v>30.114863</v>
      </c>
    </row>
    <row r="28" spans="1:11" ht="15.75" customHeight="1">
      <c r="A28" s="15" t="s">
        <v>52</v>
      </c>
      <c r="B28" s="27">
        <v>116</v>
      </c>
      <c r="C28" s="17">
        <f t="shared" si="2"/>
        <v>137.98512078326215</v>
      </c>
      <c r="D28" s="23">
        <f t="shared" si="4"/>
        <v>10.97590098054975</v>
      </c>
      <c r="E28" s="24">
        <f t="shared" si="0"/>
        <v>18.333263019450253</v>
      </c>
      <c r="F28" s="25">
        <f t="shared" si="3"/>
        <v>4.259792</v>
      </c>
      <c r="G28" s="26">
        <f t="shared" si="1"/>
        <v>33.568956</v>
      </c>
      <c r="I28" s="7">
        <v>29.309164000000003</v>
      </c>
      <c r="J28" s="7">
        <v>4.259792</v>
      </c>
      <c r="K28" s="7">
        <v>33.568956</v>
      </c>
    </row>
    <row r="29" spans="1:11" ht="15.75" customHeight="1">
      <c r="A29" s="15" t="s">
        <v>54</v>
      </c>
      <c r="B29" s="27">
        <v>116</v>
      </c>
      <c r="C29" s="17">
        <f t="shared" si="2"/>
        <v>114.9875994227021</v>
      </c>
      <c r="D29" s="23">
        <f t="shared" si="4"/>
        <v>10.97590098054975</v>
      </c>
      <c r="E29" s="24">
        <f t="shared" si="0"/>
        <v>15.277719019450249</v>
      </c>
      <c r="F29" s="25">
        <f t="shared" si="3"/>
        <v>4.259792</v>
      </c>
      <c r="G29" s="26">
        <f t="shared" si="1"/>
        <v>30.513412</v>
      </c>
      <c r="I29" s="7">
        <v>26.253619999999998</v>
      </c>
      <c r="J29" s="7">
        <v>4.259792</v>
      </c>
      <c r="K29" s="7">
        <v>30.513412</v>
      </c>
    </row>
    <row r="30" spans="1:11" ht="15.75" customHeight="1">
      <c r="A30" s="15" t="s">
        <v>56</v>
      </c>
      <c r="B30" s="27">
        <v>116</v>
      </c>
      <c r="C30" s="17">
        <f t="shared" si="2"/>
        <v>17.711088040222116</v>
      </c>
      <c r="D30" s="23">
        <f t="shared" si="4"/>
        <v>10.97590098054975</v>
      </c>
      <c r="E30" s="24">
        <f t="shared" si="0"/>
        <v>2.3531670194502503</v>
      </c>
      <c r="F30" s="25">
        <f t="shared" si="3"/>
        <v>4.259792</v>
      </c>
      <c r="G30" s="26">
        <f t="shared" si="1"/>
        <v>17.58886</v>
      </c>
      <c r="I30" s="7">
        <v>13.329068</v>
      </c>
      <c r="J30" s="7">
        <v>4.259792</v>
      </c>
      <c r="K30" s="7">
        <v>17.58886</v>
      </c>
    </row>
    <row r="31" spans="1:11" ht="15.75" customHeight="1">
      <c r="A31" s="15" t="s">
        <v>58</v>
      </c>
      <c r="B31" s="27">
        <v>116</v>
      </c>
      <c r="C31" s="17">
        <f t="shared" si="2"/>
        <v>128.9860805412521</v>
      </c>
      <c r="D31" s="23">
        <f t="shared" si="4"/>
        <v>10.97590098054975</v>
      </c>
      <c r="E31" s="24">
        <f t="shared" si="0"/>
        <v>17.13761401945025</v>
      </c>
      <c r="F31" s="25">
        <f t="shared" si="3"/>
        <v>4.259792</v>
      </c>
      <c r="G31" s="26">
        <f t="shared" si="1"/>
        <v>32.373307</v>
      </c>
      <c r="I31" s="7">
        <v>28.113515</v>
      </c>
      <c r="J31" s="7">
        <v>4.259792</v>
      </c>
      <c r="K31" s="7">
        <v>32.373307</v>
      </c>
    </row>
    <row r="32" spans="1:11" ht="15.75" customHeight="1">
      <c r="A32" s="15" t="s">
        <v>60</v>
      </c>
      <c r="B32" s="27">
        <v>116</v>
      </c>
      <c r="C32" s="17">
        <f t="shared" si="2"/>
        <v>4.9994560759121125</v>
      </c>
      <c r="D32" s="23">
        <f t="shared" si="4"/>
        <v>10.97590098054975</v>
      </c>
      <c r="E32" s="24">
        <f t="shared" si="0"/>
        <v>0.66424801945025</v>
      </c>
      <c r="F32" s="25">
        <f t="shared" si="3"/>
        <v>4.259792</v>
      </c>
      <c r="G32" s="26">
        <f t="shared" si="1"/>
        <v>15.899940999999998</v>
      </c>
      <c r="I32" s="7">
        <v>11.640149</v>
      </c>
      <c r="J32" s="7">
        <v>4.259792</v>
      </c>
      <c r="K32" s="7">
        <v>15.899941000000002</v>
      </c>
    </row>
    <row r="33" spans="1:11" ht="15.75" customHeight="1">
      <c r="A33" s="15" t="s">
        <v>62</v>
      </c>
      <c r="B33" s="27">
        <v>116</v>
      </c>
      <c r="C33" s="17">
        <f t="shared" si="2"/>
        <v>303.96721118372216</v>
      </c>
      <c r="D33" s="23">
        <f t="shared" si="4"/>
        <v>10.97590098054975</v>
      </c>
      <c r="E33" s="24">
        <f t="shared" si="0"/>
        <v>40.38631701945026</v>
      </c>
      <c r="F33" s="25">
        <f t="shared" si="3"/>
        <v>4.259792</v>
      </c>
      <c r="G33" s="26">
        <f t="shared" si="1"/>
        <v>55.62201000000001</v>
      </c>
      <c r="I33" s="7">
        <v>51.362218000000006</v>
      </c>
      <c r="J33" s="7">
        <v>4.259792</v>
      </c>
      <c r="K33" s="7">
        <v>55.62201</v>
      </c>
    </row>
    <row r="34" spans="1:11" ht="15.75" customHeight="1">
      <c r="A34" s="15" t="s">
        <v>64</v>
      </c>
      <c r="B34" s="27">
        <v>116</v>
      </c>
      <c r="C34" s="17">
        <f t="shared" si="2"/>
        <v>172.98133486937212</v>
      </c>
      <c r="D34" s="23">
        <f t="shared" si="4"/>
        <v>10.97590098054975</v>
      </c>
      <c r="E34" s="24">
        <f t="shared" si="0"/>
        <v>22.98300201945025</v>
      </c>
      <c r="F34" s="25">
        <f t="shared" si="3"/>
        <v>4.259792</v>
      </c>
      <c r="G34" s="26">
        <f t="shared" si="1"/>
        <v>38.218695</v>
      </c>
      <c r="I34" s="7">
        <v>33.958903</v>
      </c>
      <c r="J34" s="7">
        <v>4.259792</v>
      </c>
      <c r="K34" s="7">
        <v>38.218695</v>
      </c>
    </row>
    <row r="35" spans="1:11" ht="15.75" customHeight="1">
      <c r="A35" s="15" t="s">
        <v>66</v>
      </c>
      <c r="B35" s="27">
        <v>116</v>
      </c>
      <c r="C35" s="17">
        <f t="shared" si="2"/>
        <v>201.97820635595207</v>
      </c>
      <c r="D35" s="23">
        <f t="shared" si="4"/>
        <v>10.97590098054975</v>
      </c>
      <c r="E35" s="24">
        <f t="shared" si="0"/>
        <v>26.835644019450246</v>
      </c>
      <c r="F35" s="25">
        <f t="shared" si="3"/>
        <v>4.259792</v>
      </c>
      <c r="G35" s="26">
        <f t="shared" si="1"/>
        <v>42.07133699999999</v>
      </c>
      <c r="I35" s="7">
        <v>37.811544999999995</v>
      </c>
      <c r="J35" s="7">
        <v>4.259792</v>
      </c>
      <c r="K35" s="7">
        <v>42.07133700000001</v>
      </c>
    </row>
    <row r="36" spans="1:11" ht="15.75" customHeight="1">
      <c r="A36" s="15" t="s">
        <v>68</v>
      </c>
      <c r="B36" s="27">
        <v>116</v>
      </c>
      <c r="C36" s="17">
        <f t="shared" si="2"/>
        <v>218.97637759049212</v>
      </c>
      <c r="D36" s="23">
        <f t="shared" si="4"/>
        <v>10.97590098054975</v>
      </c>
      <c r="E36" s="24">
        <f t="shared" si="0"/>
        <v>29.094090019450253</v>
      </c>
      <c r="F36" s="25">
        <f t="shared" si="3"/>
        <v>4.259792</v>
      </c>
      <c r="G36" s="26">
        <f t="shared" si="1"/>
        <v>44.329783</v>
      </c>
      <c r="I36" s="7">
        <v>40.069991</v>
      </c>
      <c r="J36" s="7">
        <v>4.259792</v>
      </c>
      <c r="K36" s="7">
        <v>44.329783</v>
      </c>
    </row>
    <row r="37" spans="1:11" ht="15.75" customHeight="1">
      <c r="A37" s="15" t="s">
        <v>70</v>
      </c>
      <c r="B37" s="27">
        <v>116</v>
      </c>
      <c r="C37" s="17">
        <f t="shared" si="2"/>
        <v>62.99319904907212</v>
      </c>
      <c r="D37" s="23">
        <f t="shared" si="4"/>
        <v>10.97590098054975</v>
      </c>
      <c r="E37" s="24">
        <f t="shared" si="0"/>
        <v>8.36953201945025</v>
      </c>
      <c r="F37" s="25">
        <f t="shared" si="3"/>
        <v>4.259793</v>
      </c>
      <c r="G37" s="26">
        <f t="shared" si="1"/>
        <v>23.605226000000002</v>
      </c>
      <c r="I37" s="7">
        <v>19.345433</v>
      </c>
      <c r="J37" s="7">
        <v>4.259793</v>
      </c>
      <c r="K37" s="7">
        <v>23.605226</v>
      </c>
    </row>
    <row r="38" spans="1:11" ht="15.75" customHeight="1">
      <c r="A38" s="15" t="s">
        <v>72</v>
      </c>
      <c r="B38" s="27">
        <v>116</v>
      </c>
      <c r="C38" s="17">
        <f t="shared" si="2"/>
        <v>65.99288163857211</v>
      </c>
      <c r="D38" s="23">
        <f t="shared" si="4"/>
        <v>10.97590098054975</v>
      </c>
      <c r="E38" s="24">
        <f t="shared" si="0"/>
        <v>8.768082019450251</v>
      </c>
      <c r="F38" s="25">
        <f t="shared" si="3"/>
        <v>4.259792</v>
      </c>
      <c r="G38" s="26">
        <f t="shared" si="1"/>
        <v>24.003775</v>
      </c>
      <c r="I38" s="7">
        <v>19.743983</v>
      </c>
      <c r="J38" s="7">
        <v>4.259792</v>
      </c>
      <c r="K38" s="7">
        <v>24.003774999999997</v>
      </c>
    </row>
    <row r="39" spans="1:11" ht="15.75" customHeight="1" thickBot="1">
      <c r="A39" s="28" t="s">
        <v>74</v>
      </c>
      <c r="B39" s="29">
        <v>116</v>
      </c>
      <c r="C39" s="17">
        <f t="shared" si="2"/>
        <v>231.97497956552212</v>
      </c>
      <c r="D39" s="23">
        <f t="shared" si="4"/>
        <v>10.97590098054975</v>
      </c>
      <c r="E39" s="30">
        <f t="shared" si="0"/>
        <v>30.82113701945025</v>
      </c>
      <c r="F39" s="25">
        <f t="shared" si="3"/>
        <v>4.259792</v>
      </c>
      <c r="G39" s="31">
        <f t="shared" si="1"/>
        <v>46.05683</v>
      </c>
      <c r="I39" s="7">
        <v>41.797038</v>
      </c>
      <c r="J39" s="7">
        <v>4.259792</v>
      </c>
      <c r="K39" s="7">
        <v>46.05683</v>
      </c>
    </row>
    <row r="40" spans="1:11" ht="16.5" thickBot="1">
      <c r="A40" s="167" t="s">
        <v>633</v>
      </c>
      <c r="B40" s="168"/>
      <c r="C40" s="69">
        <f>SUM(C4:C39)</f>
        <v>6648.940758560123</v>
      </c>
      <c r="D40" s="32">
        <f>SUM(D4:D39)</f>
        <v>391.3476418582219</v>
      </c>
      <c r="E40" s="32">
        <f>SUM(E4:E39)</f>
        <v>883.4052471417777</v>
      </c>
      <c r="F40" s="32">
        <f>SUM(F4:F39)</f>
        <v>153.35251500000007</v>
      </c>
      <c r="G40" s="33">
        <f>SUM(G4:G39)</f>
        <v>1428.105404</v>
      </c>
      <c r="I40" s="34">
        <f>SUM(I4:I39)</f>
        <v>1274.7528889999999</v>
      </c>
      <c r="J40" s="34">
        <f>SUM(J4:J39)</f>
        <v>153.35251500000007</v>
      </c>
      <c r="K40" s="34">
        <f>SUM(K4:K39)</f>
        <v>1428.105404</v>
      </c>
    </row>
    <row r="41" spans="1:11" ht="16.5" thickBot="1">
      <c r="A41" s="35"/>
      <c r="B41" s="35"/>
      <c r="C41" s="36"/>
      <c r="D41" s="37"/>
      <c r="E41" s="37"/>
      <c r="F41" s="37"/>
      <c r="G41" s="37"/>
      <c r="I41" s="38"/>
      <c r="J41" s="38"/>
      <c r="K41" s="38"/>
    </row>
    <row r="42" spans="4:7" ht="15.75" customHeight="1">
      <c r="D42" s="169" t="s">
        <v>634</v>
      </c>
      <c r="E42" s="171" t="s">
        <v>635</v>
      </c>
      <c r="F42" s="169" t="s">
        <v>636</v>
      </c>
      <c r="G42" s="39"/>
    </row>
    <row r="43" spans="4:7" ht="15.75" customHeight="1" thickBot="1">
      <c r="D43" s="170"/>
      <c r="E43" s="172"/>
      <c r="F43" s="170"/>
      <c r="G43" s="39"/>
    </row>
    <row r="44" spans="1:6" ht="15.75">
      <c r="A44" s="173" t="s">
        <v>637</v>
      </c>
      <c r="B44" s="174"/>
      <c r="C44" s="175"/>
      <c r="D44" s="40">
        <f>SUM(G4:G5)</f>
        <v>95.502753</v>
      </c>
      <c r="E44" s="41">
        <v>2</v>
      </c>
      <c r="F44" s="40">
        <f>D44/E44</f>
        <v>47.7513765</v>
      </c>
    </row>
    <row r="45" spans="1:6" ht="15.75">
      <c r="A45" s="176" t="s">
        <v>638</v>
      </c>
      <c r="B45" s="177"/>
      <c r="C45" s="178"/>
      <c r="D45" s="42">
        <f>G89-D95-D93</f>
        <v>2666.796136</v>
      </c>
      <c r="E45" s="43">
        <v>66</v>
      </c>
      <c r="F45" s="42">
        <f>D45/E45</f>
        <v>40.406002060606056</v>
      </c>
    </row>
    <row r="46" spans="1:6" ht="16.5" thickBot="1">
      <c r="A46" s="179" t="s">
        <v>639</v>
      </c>
      <c r="B46" s="180"/>
      <c r="C46" s="181"/>
      <c r="D46" s="44">
        <f>SUM(G84:G87)</f>
        <v>469.023141</v>
      </c>
      <c r="E46" s="45">
        <v>4</v>
      </c>
      <c r="F46" s="44">
        <f>D46/E46</f>
        <v>117.25578525</v>
      </c>
    </row>
    <row r="47" spans="2:7" ht="16.5" thickBot="1">
      <c r="B47" s="182"/>
      <c r="C47" s="183"/>
      <c r="D47" s="46">
        <f>SUM(D44:D46)</f>
        <v>3231.3220300000003</v>
      </c>
      <c r="E47" s="46">
        <f>SUM(E44:E46)</f>
        <v>72</v>
      </c>
      <c r="F47" s="46">
        <f>D47/E47</f>
        <v>44.87947263888889</v>
      </c>
      <c r="G47"/>
    </row>
    <row r="48" spans="1:11" ht="16.5" thickBot="1">
      <c r="A48" s="35"/>
      <c r="B48" s="35"/>
      <c r="C48" s="36"/>
      <c r="D48" s="37"/>
      <c r="E48" s="37"/>
      <c r="F48" s="37"/>
      <c r="G48" s="37"/>
      <c r="I48" s="38"/>
      <c r="J48" s="38"/>
      <c r="K48" s="38"/>
    </row>
    <row r="49" spans="1:10" ht="42.75" customHeight="1" thickBot="1">
      <c r="A49" s="156" t="s">
        <v>666</v>
      </c>
      <c r="B49" s="157"/>
      <c r="C49" s="157"/>
      <c r="D49" s="157"/>
      <c r="E49" s="157"/>
      <c r="F49" s="157"/>
      <c r="G49" s="158"/>
      <c r="J49" s="3"/>
    </row>
    <row r="50" spans="1:11" s="11" customFormat="1" ht="24" customHeight="1" thickBot="1">
      <c r="A50" s="159" t="s">
        <v>625</v>
      </c>
      <c r="B50" s="8" t="s">
        <v>626</v>
      </c>
      <c r="C50" s="160" t="s">
        <v>657</v>
      </c>
      <c r="D50" s="9" t="s">
        <v>628</v>
      </c>
      <c r="E50" s="10" t="s">
        <v>629</v>
      </c>
      <c r="F50" s="162" t="s">
        <v>655</v>
      </c>
      <c r="G50" s="162" t="s">
        <v>656</v>
      </c>
      <c r="I50" s="165" t="s">
        <v>0</v>
      </c>
      <c r="J50" s="165" t="s">
        <v>1</v>
      </c>
      <c r="K50" s="165" t="s">
        <v>2</v>
      </c>
    </row>
    <row r="51" spans="1:11" s="11" customFormat="1" ht="21.75" customHeight="1" thickBot="1">
      <c r="A51" s="159"/>
      <c r="B51" s="12" t="s">
        <v>630</v>
      </c>
      <c r="C51" s="161"/>
      <c r="D51" s="13" t="s">
        <v>631</v>
      </c>
      <c r="E51" s="14" t="s">
        <v>632</v>
      </c>
      <c r="F51" s="163"/>
      <c r="G51" s="164"/>
      <c r="I51" s="166"/>
      <c r="J51" s="166"/>
      <c r="K51" s="166"/>
    </row>
    <row r="52" spans="1:13" ht="15.75" customHeight="1">
      <c r="A52" s="15" t="s">
        <v>76</v>
      </c>
      <c r="B52" s="27">
        <v>116</v>
      </c>
      <c r="C52" s="17">
        <f>E52*7.52649</f>
        <v>3.999569405902124</v>
      </c>
      <c r="D52" s="23">
        <f aca="true" t="shared" si="5" ref="D52:D87">B52*19621/62210*30/100</f>
        <v>10.97590098054975</v>
      </c>
      <c r="E52" s="19">
        <f>I52-D52</f>
        <v>0.5313990194502516</v>
      </c>
      <c r="F52" s="20">
        <f>J52</f>
        <v>4.259792</v>
      </c>
      <c r="G52" s="21">
        <f>D52+E52+F52</f>
        <v>15.767092000000002</v>
      </c>
      <c r="I52" s="7">
        <v>11.5073</v>
      </c>
      <c r="J52" s="7">
        <v>4.259792</v>
      </c>
      <c r="K52" s="7">
        <v>15.767092</v>
      </c>
      <c r="M52" s="70">
        <v>15767092</v>
      </c>
    </row>
    <row r="53" spans="1:11" ht="15.75" customHeight="1">
      <c r="A53" s="15" t="s">
        <v>78</v>
      </c>
      <c r="B53" s="27">
        <v>116</v>
      </c>
      <c r="C53" s="17">
        <f>E53*7.52649</f>
        <v>27.996984962962117</v>
      </c>
      <c r="D53" s="23">
        <f t="shared" si="5"/>
        <v>10.97590098054975</v>
      </c>
      <c r="E53" s="24">
        <f aca="true" t="shared" si="6" ref="E53:E87">I53-D53</f>
        <v>3.7197930194502504</v>
      </c>
      <c r="F53" s="25">
        <f>J53</f>
        <v>4.259792</v>
      </c>
      <c r="G53" s="26">
        <f aca="true" t="shared" si="7" ref="G53:G87">D53+E53+F53</f>
        <v>18.955486</v>
      </c>
      <c r="I53" s="7">
        <v>14.695694</v>
      </c>
      <c r="J53" s="7">
        <v>4.259792</v>
      </c>
      <c r="K53" s="7">
        <v>18.955486</v>
      </c>
    </row>
    <row r="54" spans="1:11" ht="15.75" customHeight="1">
      <c r="A54" s="15" t="s">
        <v>80</v>
      </c>
      <c r="B54" s="27">
        <v>116</v>
      </c>
      <c r="C54" s="17">
        <f aca="true" t="shared" si="8" ref="C54:C87">E54*7.52649</f>
        <v>289.96871501219204</v>
      </c>
      <c r="D54" s="23">
        <f t="shared" si="5"/>
        <v>10.97590098054975</v>
      </c>
      <c r="E54" s="24">
        <f t="shared" si="6"/>
        <v>38.52642001945024</v>
      </c>
      <c r="F54" s="25">
        <f aca="true" t="shared" si="9" ref="F54:F87">J54</f>
        <v>4.259792</v>
      </c>
      <c r="G54" s="26">
        <f t="shared" si="7"/>
        <v>53.76211299999999</v>
      </c>
      <c r="I54" s="7">
        <v>49.502320999999995</v>
      </c>
      <c r="J54" s="7">
        <v>4.259792</v>
      </c>
      <c r="K54" s="7">
        <v>53.762113</v>
      </c>
    </row>
    <row r="55" spans="1:11" ht="15.75" customHeight="1">
      <c r="A55" s="15" t="s">
        <v>82</v>
      </c>
      <c r="B55" s="27">
        <v>116</v>
      </c>
      <c r="C55" s="17">
        <f t="shared" si="8"/>
        <v>150.98371523180208</v>
      </c>
      <c r="D55" s="23">
        <f t="shared" si="5"/>
        <v>10.97590098054975</v>
      </c>
      <c r="E55" s="24">
        <f t="shared" si="6"/>
        <v>20.060309019450248</v>
      </c>
      <c r="F55" s="25">
        <f t="shared" si="9"/>
        <v>4.259792</v>
      </c>
      <c r="G55" s="26">
        <f t="shared" si="7"/>
        <v>35.296001999999994</v>
      </c>
      <c r="I55" s="7">
        <v>31.036209999999997</v>
      </c>
      <c r="J55" s="7">
        <v>4.259792</v>
      </c>
      <c r="K55" s="7">
        <v>35.296002</v>
      </c>
    </row>
    <row r="56" spans="1:11" ht="15.75" customHeight="1">
      <c r="A56" s="15" t="s">
        <v>84</v>
      </c>
      <c r="B56" s="27">
        <v>116</v>
      </c>
      <c r="C56" s="17">
        <f t="shared" si="8"/>
        <v>279.96979562666206</v>
      </c>
      <c r="D56" s="23">
        <f t="shared" si="5"/>
        <v>10.97590098054975</v>
      </c>
      <c r="E56" s="24">
        <f t="shared" si="6"/>
        <v>37.19792301945024</v>
      </c>
      <c r="F56" s="25">
        <f t="shared" si="9"/>
        <v>4.259792</v>
      </c>
      <c r="G56" s="26">
        <f t="shared" si="7"/>
        <v>52.433615999999994</v>
      </c>
      <c r="I56" s="7">
        <v>48.173823999999996</v>
      </c>
      <c r="J56" s="7">
        <v>4.259792</v>
      </c>
      <c r="K56" s="7">
        <v>52.433616</v>
      </c>
    </row>
    <row r="57" spans="1:11" ht="15.75" customHeight="1">
      <c r="A57" s="15" t="s">
        <v>86</v>
      </c>
      <c r="B57" s="27">
        <v>116</v>
      </c>
      <c r="C57" s="17">
        <f t="shared" si="8"/>
        <v>36.996010151992124</v>
      </c>
      <c r="D57" s="23">
        <f t="shared" si="5"/>
        <v>10.97590098054975</v>
      </c>
      <c r="E57" s="24">
        <f t="shared" si="6"/>
        <v>4.915440019450251</v>
      </c>
      <c r="F57" s="25">
        <f t="shared" si="9"/>
        <v>4.259792</v>
      </c>
      <c r="G57" s="26">
        <f t="shared" si="7"/>
        <v>20.151133</v>
      </c>
      <c r="I57" s="7">
        <v>15.891341</v>
      </c>
      <c r="J57" s="7">
        <v>4.259792</v>
      </c>
      <c r="K57" s="7">
        <v>20.151132999999998</v>
      </c>
    </row>
    <row r="58" spans="1:11" ht="15.75" customHeight="1">
      <c r="A58" s="15" t="s">
        <v>88</v>
      </c>
      <c r="B58" s="27">
        <v>116</v>
      </c>
      <c r="C58" s="17">
        <f t="shared" si="8"/>
        <v>450.95135700962203</v>
      </c>
      <c r="D58" s="23">
        <f t="shared" si="5"/>
        <v>10.97590098054975</v>
      </c>
      <c r="E58" s="24">
        <f t="shared" si="6"/>
        <v>59.91522701945024</v>
      </c>
      <c r="F58" s="25">
        <f t="shared" si="9"/>
        <v>4.259792</v>
      </c>
      <c r="G58" s="26">
        <f t="shared" si="7"/>
        <v>75.15092</v>
      </c>
      <c r="I58" s="7">
        <v>70.891128</v>
      </c>
      <c r="J58" s="7">
        <v>4.259792</v>
      </c>
      <c r="K58" s="7">
        <v>75.15092</v>
      </c>
    </row>
    <row r="59" spans="1:11" ht="15.75" customHeight="1">
      <c r="A59" s="15" t="s">
        <v>90</v>
      </c>
      <c r="B59" s="27">
        <v>116</v>
      </c>
      <c r="C59" s="17">
        <f t="shared" si="8"/>
        <v>137.9851132567721</v>
      </c>
      <c r="D59" s="23">
        <f t="shared" si="5"/>
        <v>10.97590098054975</v>
      </c>
      <c r="E59" s="24">
        <f t="shared" si="6"/>
        <v>18.33326201945025</v>
      </c>
      <c r="F59" s="25">
        <f t="shared" si="9"/>
        <v>4.259792</v>
      </c>
      <c r="G59" s="26">
        <f t="shared" si="7"/>
        <v>33.568954999999995</v>
      </c>
      <c r="I59" s="7">
        <v>29.309162999999998</v>
      </c>
      <c r="J59" s="7">
        <v>4.259792</v>
      </c>
      <c r="K59" s="7">
        <v>33.568954999999995</v>
      </c>
    </row>
    <row r="60" spans="1:11" ht="15.75" customHeight="1">
      <c r="A60" s="15" t="s">
        <v>92</v>
      </c>
      <c r="B60" s="27">
        <v>116</v>
      </c>
      <c r="C60" s="17">
        <f t="shared" si="8"/>
        <v>353.9618231643521</v>
      </c>
      <c r="D60" s="23">
        <f t="shared" si="5"/>
        <v>10.97590098054975</v>
      </c>
      <c r="E60" s="24">
        <f t="shared" si="6"/>
        <v>47.02880401945025</v>
      </c>
      <c r="F60" s="25">
        <f t="shared" si="9"/>
        <v>4.259792</v>
      </c>
      <c r="G60" s="26">
        <f t="shared" si="7"/>
        <v>62.264497</v>
      </c>
      <c r="I60" s="7">
        <v>58.004704999999994</v>
      </c>
      <c r="J60" s="7">
        <v>4.259792</v>
      </c>
      <c r="K60" s="7">
        <v>62.264497000000006</v>
      </c>
    </row>
    <row r="61" spans="1:11" ht="15.75" customHeight="1">
      <c r="A61" s="15" t="s">
        <v>94</v>
      </c>
      <c r="B61" s="27">
        <v>116</v>
      </c>
      <c r="C61" s="17">
        <f t="shared" si="8"/>
        <v>64.9929874420721</v>
      </c>
      <c r="D61" s="23">
        <f t="shared" si="5"/>
        <v>10.97590098054975</v>
      </c>
      <c r="E61" s="24">
        <f t="shared" si="6"/>
        <v>8.63523201945025</v>
      </c>
      <c r="F61" s="25">
        <f t="shared" si="9"/>
        <v>4.259792</v>
      </c>
      <c r="G61" s="26">
        <f t="shared" si="7"/>
        <v>23.870925</v>
      </c>
      <c r="I61" s="7">
        <v>19.611133</v>
      </c>
      <c r="J61" s="7">
        <v>4.259792</v>
      </c>
      <c r="K61" s="7">
        <v>23.870924999999996</v>
      </c>
    </row>
    <row r="62" spans="1:11" ht="15.75" customHeight="1">
      <c r="A62" s="15" t="s">
        <v>96</v>
      </c>
      <c r="B62" s="27">
        <v>116</v>
      </c>
      <c r="C62" s="17">
        <f t="shared" si="8"/>
        <v>153.98339029481212</v>
      </c>
      <c r="D62" s="23">
        <f t="shared" si="5"/>
        <v>10.97590098054975</v>
      </c>
      <c r="E62" s="24">
        <f t="shared" si="6"/>
        <v>20.45885801945025</v>
      </c>
      <c r="F62" s="25">
        <f t="shared" si="9"/>
        <v>4.259792</v>
      </c>
      <c r="G62" s="26">
        <f t="shared" si="7"/>
        <v>35.694551</v>
      </c>
      <c r="I62" s="7">
        <v>31.434759</v>
      </c>
      <c r="J62" s="7">
        <v>4.259792</v>
      </c>
      <c r="K62" s="7">
        <v>35.694551</v>
      </c>
    </row>
    <row r="63" spans="1:11" ht="15.75" customHeight="1">
      <c r="A63" s="15" t="s">
        <v>98</v>
      </c>
      <c r="B63" s="27">
        <v>116</v>
      </c>
      <c r="C63" s="17">
        <f t="shared" si="8"/>
        <v>399.95685835898206</v>
      </c>
      <c r="D63" s="23">
        <f t="shared" si="5"/>
        <v>10.97590098054975</v>
      </c>
      <c r="E63" s="24">
        <f t="shared" si="6"/>
        <v>53.139891019450246</v>
      </c>
      <c r="F63" s="25">
        <f t="shared" si="9"/>
        <v>4.259792</v>
      </c>
      <c r="G63" s="26">
        <f t="shared" si="7"/>
        <v>68.375584</v>
      </c>
      <c r="I63" s="7">
        <v>64.115792</v>
      </c>
      <c r="J63" s="7">
        <v>4.259792</v>
      </c>
      <c r="K63" s="7">
        <v>68.375584</v>
      </c>
    </row>
    <row r="64" spans="1:11" ht="15.75" customHeight="1">
      <c r="A64" s="15" t="s">
        <v>100</v>
      </c>
      <c r="B64" s="27">
        <v>116</v>
      </c>
      <c r="C64" s="17">
        <f t="shared" si="8"/>
        <v>251.97281833658207</v>
      </c>
      <c r="D64" s="23">
        <f t="shared" si="5"/>
        <v>10.97590098054975</v>
      </c>
      <c r="E64" s="24">
        <f t="shared" si="6"/>
        <v>33.478131019450245</v>
      </c>
      <c r="F64" s="25">
        <f t="shared" si="9"/>
        <v>4.259792</v>
      </c>
      <c r="G64" s="26">
        <f t="shared" si="7"/>
        <v>48.713823999999995</v>
      </c>
      <c r="I64" s="7">
        <v>44.454032</v>
      </c>
      <c r="J64" s="7">
        <v>4.259792</v>
      </c>
      <c r="K64" s="7">
        <v>48.713823999999995</v>
      </c>
    </row>
    <row r="65" spans="1:11" ht="15.75" customHeight="1">
      <c r="A65" s="15" t="s">
        <v>102</v>
      </c>
      <c r="B65" s="27">
        <v>116</v>
      </c>
      <c r="C65" s="17">
        <f t="shared" si="8"/>
        <v>144.9843575792921</v>
      </c>
      <c r="D65" s="23">
        <f t="shared" si="5"/>
        <v>10.97590098054975</v>
      </c>
      <c r="E65" s="24">
        <f t="shared" si="6"/>
        <v>19.26321001945025</v>
      </c>
      <c r="F65" s="25">
        <f t="shared" si="9"/>
        <v>4.259793</v>
      </c>
      <c r="G65" s="26">
        <f t="shared" si="7"/>
        <v>34.498903999999996</v>
      </c>
      <c r="I65" s="7">
        <v>30.239110999999998</v>
      </c>
      <c r="J65" s="7">
        <v>4.259793</v>
      </c>
      <c r="K65" s="7">
        <v>34.498903999999996</v>
      </c>
    </row>
    <row r="66" spans="1:11" ht="15.75" customHeight="1">
      <c r="A66" s="15" t="s">
        <v>104</v>
      </c>
      <c r="B66" s="27">
        <v>116</v>
      </c>
      <c r="C66" s="17">
        <f t="shared" si="8"/>
        <v>206.97766981196213</v>
      </c>
      <c r="D66" s="23">
        <f t="shared" si="5"/>
        <v>10.97590098054975</v>
      </c>
      <c r="E66" s="24">
        <f t="shared" si="6"/>
        <v>27.49989301945025</v>
      </c>
      <c r="F66" s="25">
        <f t="shared" si="9"/>
        <v>4.259792</v>
      </c>
      <c r="G66" s="26">
        <f t="shared" si="7"/>
        <v>42.735586</v>
      </c>
      <c r="I66" s="7">
        <v>38.475794</v>
      </c>
      <c r="J66" s="7">
        <v>4.259792</v>
      </c>
      <c r="K66" s="7">
        <v>42.735586</v>
      </c>
    </row>
    <row r="67" spans="1:11" ht="15.75" customHeight="1">
      <c r="A67" s="15" t="s">
        <v>106</v>
      </c>
      <c r="B67" s="27">
        <v>116</v>
      </c>
      <c r="C67" s="17">
        <f t="shared" si="8"/>
        <v>560.9394928299221</v>
      </c>
      <c r="D67" s="23">
        <f t="shared" si="5"/>
        <v>10.97590098054975</v>
      </c>
      <c r="E67" s="24">
        <f t="shared" si="6"/>
        <v>74.52869701945025</v>
      </c>
      <c r="F67" s="25">
        <f t="shared" si="9"/>
        <v>4.259792</v>
      </c>
      <c r="G67" s="26">
        <f t="shared" si="7"/>
        <v>89.76439</v>
      </c>
      <c r="I67" s="7">
        <v>85.504598</v>
      </c>
      <c r="J67" s="7">
        <v>4.259792</v>
      </c>
      <c r="K67" s="7">
        <v>89.76438999999999</v>
      </c>
    </row>
    <row r="68" spans="1:11" ht="15.75" customHeight="1">
      <c r="A68" s="15" t="s">
        <v>108</v>
      </c>
      <c r="B68" s="27">
        <v>116</v>
      </c>
      <c r="C68" s="17">
        <f t="shared" si="8"/>
        <v>367.9603118093921</v>
      </c>
      <c r="D68" s="23">
        <f t="shared" si="5"/>
        <v>10.97590098054975</v>
      </c>
      <c r="E68" s="24">
        <f t="shared" si="6"/>
        <v>48.888700019450255</v>
      </c>
      <c r="F68" s="25">
        <f t="shared" si="9"/>
        <v>4.259792</v>
      </c>
      <c r="G68" s="26">
        <f t="shared" si="7"/>
        <v>64.12439300000001</v>
      </c>
      <c r="I68" s="7">
        <v>59.864601</v>
      </c>
      <c r="J68" s="7">
        <v>4.259792</v>
      </c>
      <c r="K68" s="7">
        <v>64.124393</v>
      </c>
    </row>
    <row r="69" spans="1:11" ht="15.75" customHeight="1">
      <c r="A69" s="15" t="s">
        <v>110</v>
      </c>
      <c r="B69" s="27">
        <v>116</v>
      </c>
      <c r="C69" s="17">
        <f t="shared" si="8"/>
        <v>70.99233756809213</v>
      </c>
      <c r="D69" s="23">
        <f t="shared" si="5"/>
        <v>10.97590098054975</v>
      </c>
      <c r="E69" s="24">
        <f t="shared" si="6"/>
        <v>9.432330019450252</v>
      </c>
      <c r="F69" s="25">
        <f t="shared" si="9"/>
        <v>4.259792</v>
      </c>
      <c r="G69" s="26">
        <f t="shared" si="7"/>
        <v>24.668023</v>
      </c>
      <c r="I69" s="7">
        <v>20.408231</v>
      </c>
      <c r="J69" s="7">
        <v>4.259792</v>
      </c>
      <c r="K69" s="7">
        <v>24.668022999999998</v>
      </c>
    </row>
    <row r="70" spans="1:11" ht="15.75" customHeight="1">
      <c r="A70" s="15" t="s">
        <v>112</v>
      </c>
      <c r="B70" s="27">
        <v>116</v>
      </c>
      <c r="C70" s="17">
        <f t="shared" si="8"/>
        <v>60.9934181825621</v>
      </c>
      <c r="D70" s="23">
        <f t="shared" si="5"/>
        <v>10.97590098054975</v>
      </c>
      <c r="E70" s="24">
        <f t="shared" si="6"/>
        <v>8.10383301945025</v>
      </c>
      <c r="F70" s="25">
        <f t="shared" si="9"/>
        <v>4.259792</v>
      </c>
      <c r="G70" s="26">
        <f t="shared" si="7"/>
        <v>23.339526</v>
      </c>
      <c r="I70" s="7">
        <v>19.079734</v>
      </c>
      <c r="J70" s="7">
        <v>4.259792</v>
      </c>
      <c r="K70" s="7">
        <v>23.339526000000003</v>
      </c>
    </row>
    <row r="71" spans="1:11" ht="15.75" customHeight="1">
      <c r="A71" s="15" t="s">
        <v>114</v>
      </c>
      <c r="B71" s="27">
        <v>116</v>
      </c>
      <c r="C71" s="17">
        <f t="shared" si="8"/>
        <v>1.4639213442945832E-07</v>
      </c>
      <c r="D71" s="23">
        <f t="shared" si="5"/>
        <v>10.97590098054975</v>
      </c>
      <c r="E71" s="24">
        <f t="shared" si="6"/>
        <v>1.945025296379299E-08</v>
      </c>
      <c r="F71" s="25">
        <f t="shared" si="9"/>
        <v>4.259792</v>
      </c>
      <c r="G71" s="26">
        <f t="shared" si="7"/>
        <v>15.235693000000001</v>
      </c>
      <c r="I71" s="7">
        <v>10.975901000000002</v>
      </c>
      <c r="J71" s="7">
        <v>4.259792</v>
      </c>
      <c r="K71" s="7">
        <v>15.235693</v>
      </c>
    </row>
    <row r="72" spans="1:11" ht="15.75" customHeight="1">
      <c r="A72" s="15" t="s">
        <v>116</v>
      </c>
      <c r="B72" s="27">
        <v>116</v>
      </c>
      <c r="C72" s="17">
        <f t="shared" si="8"/>
        <v>227.97541030601212</v>
      </c>
      <c r="D72" s="23">
        <f t="shared" si="5"/>
        <v>10.97590098054975</v>
      </c>
      <c r="E72" s="24">
        <f t="shared" si="6"/>
        <v>30.28973801945025</v>
      </c>
      <c r="F72" s="25">
        <f t="shared" si="9"/>
        <v>4.259792</v>
      </c>
      <c r="G72" s="26">
        <f t="shared" si="7"/>
        <v>45.525431</v>
      </c>
      <c r="I72" s="7">
        <v>41.265639</v>
      </c>
      <c r="J72" s="7">
        <v>4.259792</v>
      </c>
      <c r="K72" s="7">
        <v>45.525431</v>
      </c>
    </row>
    <row r="73" spans="1:11" ht="15.75" customHeight="1">
      <c r="A73" s="15" t="s">
        <v>118</v>
      </c>
      <c r="B73" s="27">
        <v>116</v>
      </c>
      <c r="C73" s="17">
        <f t="shared" si="8"/>
        <v>259.97195685560206</v>
      </c>
      <c r="D73" s="23">
        <f t="shared" si="5"/>
        <v>10.97590098054975</v>
      </c>
      <c r="E73" s="24">
        <f t="shared" si="6"/>
        <v>34.540929019450246</v>
      </c>
      <c r="F73" s="25">
        <f t="shared" si="9"/>
        <v>4.259792</v>
      </c>
      <c r="G73" s="26">
        <f t="shared" si="7"/>
        <v>49.776621999999996</v>
      </c>
      <c r="I73" s="7">
        <v>45.51683</v>
      </c>
      <c r="J73" s="7">
        <v>4.259792</v>
      </c>
      <c r="K73" s="7">
        <v>49.776621999999996</v>
      </c>
    </row>
    <row r="74" spans="1:11" ht="15.75" customHeight="1">
      <c r="A74" s="15" t="s">
        <v>120</v>
      </c>
      <c r="B74" s="27">
        <v>116</v>
      </c>
      <c r="C74" s="17">
        <f t="shared" si="8"/>
        <v>337.96353859982213</v>
      </c>
      <c r="D74" s="23">
        <f t="shared" si="5"/>
        <v>10.97590098054975</v>
      </c>
      <c r="E74" s="24">
        <f t="shared" si="6"/>
        <v>44.90320701945025</v>
      </c>
      <c r="F74" s="25">
        <f t="shared" si="9"/>
        <v>4.259792</v>
      </c>
      <c r="G74" s="26">
        <f t="shared" si="7"/>
        <v>60.1389</v>
      </c>
      <c r="I74" s="7">
        <v>55.879107999999995</v>
      </c>
      <c r="J74" s="7">
        <v>4.259792</v>
      </c>
      <c r="K74" s="7">
        <v>60.13890000000001</v>
      </c>
    </row>
    <row r="75" spans="1:11" ht="15.75" customHeight="1">
      <c r="A75" s="15" t="s">
        <v>122</v>
      </c>
      <c r="B75" s="27">
        <v>116</v>
      </c>
      <c r="C75" s="17">
        <f t="shared" si="8"/>
        <v>254.97249339959208</v>
      </c>
      <c r="D75" s="23">
        <f t="shared" si="5"/>
        <v>10.97590098054975</v>
      </c>
      <c r="E75" s="24">
        <f t="shared" si="6"/>
        <v>33.87668001945025</v>
      </c>
      <c r="F75" s="25">
        <f t="shared" si="9"/>
        <v>4.259792</v>
      </c>
      <c r="G75" s="26">
        <f t="shared" si="7"/>
        <v>49.112373</v>
      </c>
      <c r="I75" s="7">
        <v>44.852581</v>
      </c>
      <c r="J75" s="7">
        <v>4.259792</v>
      </c>
      <c r="K75" s="7">
        <v>49.112373</v>
      </c>
    </row>
    <row r="76" spans="1:11" ht="15.75" customHeight="1">
      <c r="A76" s="15" t="s">
        <v>124</v>
      </c>
      <c r="B76" s="27">
        <v>116</v>
      </c>
      <c r="C76" s="17">
        <f t="shared" si="8"/>
        <v>137.9851132567721</v>
      </c>
      <c r="D76" s="23">
        <f t="shared" si="5"/>
        <v>10.97590098054975</v>
      </c>
      <c r="E76" s="24">
        <f t="shared" si="6"/>
        <v>18.33326201945025</v>
      </c>
      <c r="F76" s="25">
        <f t="shared" si="9"/>
        <v>4.259792</v>
      </c>
      <c r="G76" s="26">
        <f t="shared" si="7"/>
        <v>33.568954999999995</v>
      </c>
      <c r="I76" s="7">
        <v>29.309162999999998</v>
      </c>
      <c r="J76" s="7">
        <v>4.259792</v>
      </c>
      <c r="K76" s="7">
        <v>33.568954999999995</v>
      </c>
    </row>
    <row r="77" spans="1:11" ht="15.75" customHeight="1">
      <c r="A77" s="15" t="s">
        <v>126</v>
      </c>
      <c r="B77" s="27">
        <v>116</v>
      </c>
      <c r="C77" s="17">
        <f t="shared" si="8"/>
        <v>192.97918116692213</v>
      </c>
      <c r="D77" s="23">
        <f t="shared" si="5"/>
        <v>10.97590098054975</v>
      </c>
      <c r="E77" s="24">
        <f t="shared" si="6"/>
        <v>25.639997019450252</v>
      </c>
      <c r="F77" s="25">
        <f t="shared" si="9"/>
        <v>4.259792</v>
      </c>
      <c r="G77" s="26">
        <f t="shared" si="7"/>
        <v>40.87569</v>
      </c>
      <c r="I77" s="7">
        <v>36.615898</v>
      </c>
      <c r="J77" s="7">
        <v>4.259792</v>
      </c>
      <c r="K77" s="7">
        <v>40.87569</v>
      </c>
    </row>
    <row r="78" spans="1:11" ht="15.75" customHeight="1">
      <c r="A78" s="15" t="s">
        <v>128</v>
      </c>
      <c r="B78" s="27">
        <v>116</v>
      </c>
      <c r="C78" s="17">
        <f t="shared" si="8"/>
        <v>190.9794003004121</v>
      </c>
      <c r="D78" s="23">
        <f t="shared" si="5"/>
        <v>10.97590098054975</v>
      </c>
      <c r="E78" s="24">
        <f t="shared" si="6"/>
        <v>25.374298019450247</v>
      </c>
      <c r="F78" s="25">
        <f t="shared" si="9"/>
        <v>4.259792</v>
      </c>
      <c r="G78" s="26">
        <f t="shared" si="7"/>
        <v>40.609990999999994</v>
      </c>
      <c r="I78" s="7">
        <v>36.350198999999996</v>
      </c>
      <c r="J78" s="7">
        <v>4.259792</v>
      </c>
      <c r="K78" s="7">
        <v>40.609991</v>
      </c>
    </row>
    <row r="79" spans="1:11" ht="15.75" customHeight="1">
      <c r="A79" s="15" t="s">
        <v>130</v>
      </c>
      <c r="B79" s="27">
        <v>116</v>
      </c>
      <c r="C79" s="17">
        <f t="shared" si="8"/>
        <v>55.9939622530421</v>
      </c>
      <c r="D79" s="23">
        <f t="shared" si="5"/>
        <v>10.97590098054975</v>
      </c>
      <c r="E79" s="24">
        <f t="shared" si="6"/>
        <v>7.439585019450249</v>
      </c>
      <c r="F79" s="25">
        <f t="shared" si="9"/>
        <v>4.259792</v>
      </c>
      <c r="G79" s="26">
        <f t="shared" si="7"/>
        <v>22.675278</v>
      </c>
      <c r="I79" s="7">
        <v>18.415485999999998</v>
      </c>
      <c r="J79" s="7">
        <v>4.259792</v>
      </c>
      <c r="K79" s="7">
        <v>22.675278</v>
      </c>
    </row>
    <row r="80" spans="1:11" ht="15.75" customHeight="1">
      <c r="A80" s="15" t="s">
        <v>132</v>
      </c>
      <c r="B80" s="27">
        <v>116</v>
      </c>
      <c r="C80" s="17">
        <f t="shared" si="8"/>
        <v>190.9794003004121</v>
      </c>
      <c r="D80" s="23">
        <f t="shared" si="5"/>
        <v>10.97590098054975</v>
      </c>
      <c r="E80" s="24">
        <f t="shared" si="6"/>
        <v>25.374298019450247</v>
      </c>
      <c r="F80" s="25">
        <f t="shared" si="9"/>
        <v>4.259792</v>
      </c>
      <c r="G80" s="26">
        <f t="shared" si="7"/>
        <v>40.609990999999994</v>
      </c>
      <c r="I80" s="7">
        <v>36.350198999999996</v>
      </c>
      <c r="J80" s="7">
        <v>4.259792</v>
      </c>
      <c r="K80" s="7">
        <v>40.609991</v>
      </c>
    </row>
    <row r="81" spans="1:11" ht="15.75" customHeight="1">
      <c r="A81" s="15" t="s">
        <v>134</v>
      </c>
      <c r="B81" s="27">
        <v>116</v>
      </c>
      <c r="C81" s="17">
        <f t="shared" si="8"/>
        <v>201.9782138824421</v>
      </c>
      <c r="D81" s="23">
        <f t="shared" si="5"/>
        <v>10.97590098054975</v>
      </c>
      <c r="E81" s="24">
        <f t="shared" si="6"/>
        <v>26.83564501945025</v>
      </c>
      <c r="F81" s="25">
        <f t="shared" si="9"/>
        <v>4.259792</v>
      </c>
      <c r="G81" s="26">
        <f t="shared" si="7"/>
        <v>42.071338</v>
      </c>
      <c r="I81" s="7">
        <v>37.811546</v>
      </c>
      <c r="J81" s="7">
        <v>4.259792</v>
      </c>
      <c r="K81" s="7">
        <v>42.071338</v>
      </c>
    </row>
    <row r="82" spans="1:11" ht="15.75" customHeight="1">
      <c r="A82" s="15" t="s">
        <v>136</v>
      </c>
      <c r="B82" s="27">
        <v>116</v>
      </c>
      <c r="C82" s="17">
        <f t="shared" si="8"/>
        <v>76.99168769411212</v>
      </c>
      <c r="D82" s="23">
        <f t="shared" si="5"/>
        <v>10.97590098054975</v>
      </c>
      <c r="E82" s="24">
        <f t="shared" si="6"/>
        <v>10.22942801945025</v>
      </c>
      <c r="F82" s="25">
        <f t="shared" si="9"/>
        <v>4.259793</v>
      </c>
      <c r="G82" s="26">
        <f t="shared" si="7"/>
        <v>25.465122</v>
      </c>
      <c r="I82" s="7">
        <v>21.205329</v>
      </c>
      <c r="J82" s="7">
        <v>4.259793</v>
      </c>
      <c r="K82" s="7">
        <v>25.465121999999997</v>
      </c>
    </row>
    <row r="83" spans="1:11" ht="15.75" customHeight="1">
      <c r="A83" s="15" t="s">
        <v>138</v>
      </c>
      <c r="B83" s="27">
        <v>116</v>
      </c>
      <c r="C83" s="17">
        <f t="shared" si="8"/>
        <v>226.97551610951209</v>
      </c>
      <c r="D83" s="23">
        <f t="shared" si="5"/>
        <v>10.97590098054975</v>
      </c>
      <c r="E83" s="24">
        <f t="shared" si="6"/>
        <v>30.156888019450246</v>
      </c>
      <c r="F83" s="25">
        <f t="shared" si="9"/>
        <v>4.259792</v>
      </c>
      <c r="G83" s="26">
        <f t="shared" si="7"/>
        <v>45.39258099999999</v>
      </c>
      <c r="I83" s="7">
        <v>41.132788999999995</v>
      </c>
      <c r="J83" s="7">
        <v>4.259792</v>
      </c>
      <c r="K83" s="7">
        <v>45.392581</v>
      </c>
    </row>
    <row r="84" spans="1:11" ht="15.75" customHeight="1">
      <c r="A84" s="15" t="s">
        <v>140</v>
      </c>
      <c r="B84" s="27">
        <v>253</v>
      </c>
      <c r="C84" s="17">
        <f t="shared" si="8"/>
        <v>497.53833154523653</v>
      </c>
      <c r="D84" s="23">
        <f t="shared" si="5"/>
        <v>23.938818517923163</v>
      </c>
      <c r="E84" s="24">
        <f t="shared" si="6"/>
        <v>66.10496148207685</v>
      </c>
      <c r="F84" s="25">
        <f t="shared" si="9"/>
        <v>4.259792</v>
      </c>
      <c r="G84" s="26">
        <f t="shared" si="7"/>
        <v>94.30357200000002</v>
      </c>
      <c r="I84" s="7">
        <v>90.04378000000001</v>
      </c>
      <c r="J84" s="7">
        <v>4.259792</v>
      </c>
      <c r="K84" s="7">
        <v>94.303572</v>
      </c>
    </row>
    <row r="85" spans="1:11" ht="15.75" customHeight="1">
      <c r="A85" s="15" t="s">
        <v>142</v>
      </c>
      <c r="B85" s="27">
        <v>253</v>
      </c>
      <c r="C85" s="17">
        <f t="shared" si="8"/>
        <v>312.96623985470643</v>
      </c>
      <c r="D85" s="23">
        <f t="shared" si="5"/>
        <v>23.938818517923163</v>
      </c>
      <c r="E85" s="24">
        <f t="shared" si="6"/>
        <v>41.58196448207683</v>
      </c>
      <c r="F85" s="25">
        <f t="shared" si="9"/>
        <v>4.259792</v>
      </c>
      <c r="G85" s="26">
        <f t="shared" si="7"/>
        <v>69.780575</v>
      </c>
      <c r="I85" s="7">
        <v>65.520783</v>
      </c>
      <c r="J85" s="7">
        <v>4.259792</v>
      </c>
      <c r="K85" s="7">
        <v>69.780575</v>
      </c>
    </row>
    <row r="86" spans="1:11" ht="15.75" customHeight="1">
      <c r="A86" s="15" t="s">
        <v>144</v>
      </c>
      <c r="B86" s="27">
        <v>255</v>
      </c>
      <c r="C86" s="17">
        <f t="shared" si="8"/>
        <v>850.9082362252448</v>
      </c>
      <c r="D86" s="23">
        <f t="shared" si="5"/>
        <v>24.128058190001607</v>
      </c>
      <c r="E86" s="24">
        <f t="shared" si="6"/>
        <v>113.05512080999839</v>
      </c>
      <c r="F86" s="25">
        <f t="shared" si="9"/>
        <v>4.259792</v>
      </c>
      <c r="G86" s="26">
        <f t="shared" si="7"/>
        <v>141.442971</v>
      </c>
      <c r="I86" s="7">
        <v>137.183179</v>
      </c>
      <c r="J86" s="7">
        <v>4.259792</v>
      </c>
      <c r="K86" s="7">
        <v>141.442971</v>
      </c>
    </row>
    <row r="87" spans="1:11" ht="15.75" customHeight="1" thickBot="1">
      <c r="A87" s="28" t="s">
        <v>146</v>
      </c>
      <c r="B87" s="29">
        <v>255</v>
      </c>
      <c r="C87" s="17">
        <f t="shared" si="8"/>
        <v>1016.8903115727248</v>
      </c>
      <c r="D87" s="23">
        <f t="shared" si="5"/>
        <v>24.128058190001607</v>
      </c>
      <c r="E87" s="30">
        <f t="shared" si="6"/>
        <v>135.1081728099984</v>
      </c>
      <c r="F87" s="25">
        <f t="shared" si="9"/>
        <v>4.259792</v>
      </c>
      <c r="G87" s="31">
        <f t="shared" si="7"/>
        <v>163.496023</v>
      </c>
      <c r="I87" s="7">
        <v>159.236231</v>
      </c>
      <c r="J87" s="7">
        <v>4.259792</v>
      </c>
      <c r="K87" s="7">
        <v>163.49602299999998</v>
      </c>
    </row>
    <row r="88" spans="1:11" ht="16.5" thickBot="1">
      <c r="A88" s="167" t="s">
        <v>633</v>
      </c>
      <c r="B88" s="168"/>
      <c r="C88" s="47">
        <f>SUM(C52:C87)</f>
        <v>9050.615719504887</v>
      </c>
      <c r="D88" s="32">
        <f>SUM(D52:D87)</f>
        <v>447.3625847934413</v>
      </c>
      <c r="E88" s="32">
        <f>SUM(E52:E87)</f>
        <v>1202.5015272065584</v>
      </c>
      <c r="F88" s="32">
        <f>SUM(F52:F87)</f>
        <v>153.35251400000007</v>
      </c>
      <c r="G88" s="33">
        <f>SUM(G52:G87)</f>
        <v>1803.2166260000001</v>
      </c>
      <c r="I88" s="48">
        <f>SUM(I52:I87)</f>
        <v>1649.864112</v>
      </c>
      <c r="J88" s="48">
        <f>SUM(J52:J87)</f>
        <v>153.35251400000007</v>
      </c>
      <c r="K88" s="48">
        <f>SUM(K52:K87)</f>
        <v>1803.2166260000001</v>
      </c>
    </row>
    <row r="89" spans="1:11" ht="16.5" thickBot="1">
      <c r="A89" s="184" t="s">
        <v>640</v>
      </c>
      <c r="B89" s="185"/>
      <c r="C89" s="49">
        <f>SUM(C40+C88)</f>
        <v>15699.55647806501</v>
      </c>
      <c r="D89" s="50">
        <f>SUM(D40+D88)</f>
        <v>838.7102266516631</v>
      </c>
      <c r="E89" s="50">
        <f>SUM(E40+E88)</f>
        <v>2085.906774348336</v>
      </c>
      <c r="F89" s="50">
        <f>SUM(F40+F88)</f>
        <v>306.70502900000014</v>
      </c>
      <c r="G89" s="51">
        <f>SUM(G40+G88)</f>
        <v>3231.3220300000003</v>
      </c>
      <c r="I89" s="52">
        <f>SUM(I40+I88)</f>
        <v>2924.6170009999996</v>
      </c>
      <c r="J89" s="52">
        <f>SUM(J40+J88)</f>
        <v>306.70502900000014</v>
      </c>
      <c r="K89" s="52">
        <f>SUM(K40+K88)</f>
        <v>3231.3220300000003</v>
      </c>
    </row>
    <row r="90" ht="14.25" thickBot="1" thickTop="1"/>
    <row r="91" spans="4:7" ht="15.75" customHeight="1">
      <c r="D91" s="186" t="s">
        <v>634</v>
      </c>
      <c r="E91" s="188" t="s">
        <v>635</v>
      </c>
      <c r="F91" s="169" t="s">
        <v>636</v>
      </c>
      <c r="G91" s="39"/>
    </row>
    <row r="92" spans="4:7" ht="15.75" customHeight="1" thickBot="1">
      <c r="D92" s="187"/>
      <c r="E92" s="189"/>
      <c r="F92" s="170"/>
      <c r="G92" s="39"/>
    </row>
    <row r="93" spans="1:6" ht="15.75">
      <c r="A93" s="173" t="s">
        <v>637</v>
      </c>
      <c r="B93" s="174"/>
      <c r="C93" s="174"/>
      <c r="D93" s="42">
        <f>SUM(G4:G5)</f>
        <v>95.502753</v>
      </c>
      <c r="E93" s="43">
        <v>2</v>
      </c>
      <c r="F93" s="42">
        <f>D93/E93</f>
        <v>47.7513765</v>
      </c>
    </row>
    <row r="94" spans="1:6" ht="15.75">
      <c r="A94" s="176" t="s">
        <v>638</v>
      </c>
      <c r="B94" s="177"/>
      <c r="C94" s="177"/>
      <c r="D94" s="42">
        <f>G89-D95-D93</f>
        <v>2666.796136</v>
      </c>
      <c r="E94" s="43">
        <v>66</v>
      </c>
      <c r="F94" s="42">
        <f>D94/E94</f>
        <v>40.406002060606056</v>
      </c>
    </row>
    <row r="95" spans="1:6" ht="16.5" thickBot="1">
      <c r="A95" s="179" t="s">
        <v>639</v>
      </c>
      <c r="B95" s="180"/>
      <c r="C95" s="180"/>
      <c r="D95" s="53">
        <f>SUM(G84:G87)</f>
        <v>469.023141</v>
      </c>
      <c r="E95" s="54">
        <v>4</v>
      </c>
      <c r="F95" s="42">
        <f>D95/E95</f>
        <v>117.25578525</v>
      </c>
    </row>
    <row r="96" spans="2:7" ht="16.5" thickBot="1">
      <c r="B96" s="190"/>
      <c r="C96" s="190"/>
      <c r="D96" s="55">
        <f>SUM(D93:D95)</f>
        <v>3231.3220300000003</v>
      </c>
      <c r="E96" s="55">
        <f>SUM(E93:E95)</f>
        <v>72</v>
      </c>
      <c r="F96" s="55">
        <f>D96/E96</f>
        <v>44.87947263888889</v>
      </c>
      <c r="G96"/>
    </row>
  </sheetData>
  <sheetProtection/>
  <mergeCells count="33">
    <mergeCell ref="A93:C93"/>
    <mergeCell ref="A94:C94"/>
    <mergeCell ref="A95:C95"/>
    <mergeCell ref="B96:C96"/>
    <mergeCell ref="I50:I51"/>
    <mergeCell ref="J50:J51"/>
    <mergeCell ref="K50:K51"/>
    <mergeCell ref="A88:B88"/>
    <mergeCell ref="A89:B89"/>
    <mergeCell ref="D91:D92"/>
    <mergeCell ref="E91:E92"/>
    <mergeCell ref="F91:F92"/>
    <mergeCell ref="A44:C44"/>
    <mergeCell ref="A45:C45"/>
    <mergeCell ref="A46:C46"/>
    <mergeCell ref="B47:C47"/>
    <mergeCell ref="A49:G49"/>
    <mergeCell ref="A50:A51"/>
    <mergeCell ref="C50:C51"/>
    <mergeCell ref="F50:F51"/>
    <mergeCell ref="G50:G51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F2:F3"/>
    <mergeCell ref="G2:G3"/>
    <mergeCell ref="I2:I3"/>
  </mergeCells>
  <printOptions/>
  <pageMargins left="0.7" right="0.7" top="0.21" bottom="0.28" header="0.16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94">
      <selection activeCell="C4" sqref="C4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9.57421875" style="0" customWidth="1"/>
    <col min="10" max="10" width="8.28125" style="0" customWidth="1"/>
    <col min="11" max="11" width="10.421875" style="0" customWidth="1"/>
  </cols>
  <sheetData>
    <row r="1" spans="1:10" ht="42.75" customHeight="1" thickBot="1">
      <c r="A1" s="191" t="s">
        <v>659</v>
      </c>
      <c r="B1" s="192"/>
      <c r="C1" s="192"/>
      <c r="D1" s="192"/>
      <c r="E1" s="192"/>
      <c r="F1" s="192"/>
      <c r="G1" s="193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1.7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" customHeight="1">
      <c r="A4" s="15" t="s">
        <v>3</v>
      </c>
      <c r="B4" s="16">
        <v>96</v>
      </c>
      <c r="C4" s="17">
        <f>E4*7.52649</f>
        <v>271.970662532619</v>
      </c>
      <c r="D4" s="18">
        <f>B4*19621/62210*30/100</f>
        <v>9.083504259765311</v>
      </c>
      <c r="E4" s="19">
        <f>I4-D4</f>
        <v>36.135125740234685</v>
      </c>
      <c r="F4" s="20">
        <f>J4</f>
        <v>4.259792</v>
      </c>
      <c r="G4" s="21">
        <f aca="true" t="shared" si="0" ref="G4:G43">D4+E4+F4</f>
        <v>49.478421999999995</v>
      </c>
      <c r="I4" s="7">
        <v>45.21863</v>
      </c>
      <c r="J4" s="7">
        <v>4.259792</v>
      </c>
      <c r="K4" s="7">
        <v>49.478421999999995</v>
      </c>
    </row>
    <row r="5" spans="1:11" ht="15" customHeight="1">
      <c r="A5" s="15" t="s">
        <v>6</v>
      </c>
      <c r="B5" s="17">
        <v>96</v>
      </c>
      <c r="C5" s="17">
        <f>E5*7.52649</f>
        <v>331.9641863722889</v>
      </c>
      <c r="D5" s="23">
        <f>B5*19621/62210*30/100</f>
        <v>9.083504259765311</v>
      </c>
      <c r="E5" s="24">
        <f aca="true" t="shared" si="1" ref="E5:E80">I5-D5</f>
        <v>44.10610874023468</v>
      </c>
      <c r="F5" s="25">
        <f>J5</f>
        <v>4.259792</v>
      </c>
      <c r="G5" s="26">
        <f t="shared" si="0"/>
        <v>57.44940499999999</v>
      </c>
      <c r="I5" s="7">
        <v>53.189612999999994</v>
      </c>
      <c r="J5" s="7">
        <v>4.259792</v>
      </c>
      <c r="K5" s="7">
        <v>57.449405</v>
      </c>
    </row>
    <row r="6" spans="1:11" ht="15" customHeight="1">
      <c r="A6" s="15" t="s">
        <v>8</v>
      </c>
      <c r="B6" s="27">
        <v>116</v>
      </c>
      <c r="C6" s="17">
        <f aca="true" t="shared" si="2" ref="C6:C39">E6*7.52649</f>
        <v>296.9679668612021</v>
      </c>
      <c r="D6" s="23">
        <f>B6*19621/62210*30/100</f>
        <v>10.97590098054975</v>
      </c>
      <c r="E6" s="24">
        <f t="shared" si="1"/>
        <v>39.45636901945025</v>
      </c>
      <c r="F6" s="25">
        <f aca="true" t="shared" si="3" ref="F6:F39">J6</f>
        <v>4.259792</v>
      </c>
      <c r="G6" s="26">
        <f t="shared" si="0"/>
        <v>54.692062</v>
      </c>
      <c r="I6" s="7">
        <v>50.43227</v>
      </c>
      <c r="J6" s="7">
        <v>4.259792</v>
      </c>
      <c r="K6" s="7">
        <v>54.692062</v>
      </c>
    </row>
    <row r="7" spans="1:11" ht="15" customHeight="1">
      <c r="A7" s="15" t="s">
        <v>10</v>
      </c>
      <c r="B7" s="27">
        <v>116</v>
      </c>
      <c r="C7" s="17">
        <f t="shared" si="2"/>
        <v>121.9868437452221</v>
      </c>
      <c r="D7" s="23">
        <f>B7*19621/62210*30/100</f>
        <v>10.97590098054975</v>
      </c>
      <c r="E7" s="24">
        <f t="shared" si="1"/>
        <v>16.20766701945025</v>
      </c>
      <c r="F7" s="25">
        <f t="shared" si="3"/>
        <v>4.259792</v>
      </c>
      <c r="G7" s="26">
        <f t="shared" si="0"/>
        <v>31.44336</v>
      </c>
      <c r="I7" s="7">
        <v>27.183567999999998</v>
      </c>
      <c r="J7" s="7">
        <v>4.259792</v>
      </c>
      <c r="K7" s="7">
        <v>31.44336</v>
      </c>
    </row>
    <row r="8" spans="1:11" ht="15" customHeight="1">
      <c r="A8" s="15" t="s">
        <v>12</v>
      </c>
      <c r="B8" s="27">
        <v>116</v>
      </c>
      <c r="C8" s="17">
        <f t="shared" si="2"/>
        <v>214.97680833098212</v>
      </c>
      <c r="D8" s="23">
        <f aca="true" t="shared" si="4" ref="D8:D39">B8*19621/62210*30/100</f>
        <v>10.97590098054975</v>
      </c>
      <c r="E8" s="24">
        <f t="shared" si="1"/>
        <v>28.562691019450252</v>
      </c>
      <c r="F8" s="25">
        <f t="shared" si="3"/>
        <v>4.259792</v>
      </c>
      <c r="G8" s="26">
        <f t="shared" si="0"/>
        <v>43.798384</v>
      </c>
      <c r="I8" s="7">
        <v>39.538592</v>
      </c>
      <c r="J8" s="7">
        <v>4.259792</v>
      </c>
      <c r="K8" s="7">
        <v>43.798384</v>
      </c>
    </row>
    <row r="9" spans="1:11" ht="15" customHeight="1">
      <c r="A9" s="15" t="s">
        <v>14</v>
      </c>
      <c r="B9" s="27">
        <v>116</v>
      </c>
      <c r="C9" s="17">
        <f t="shared" si="2"/>
        <v>171.98144819936212</v>
      </c>
      <c r="D9" s="23">
        <f t="shared" si="4"/>
        <v>10.97590098054975</v>
      </c>
      <c r="E9" s="24">
        <f t="shared" si="1"/>
        <v>22.85015301945025</v>
      </c>
      <c r="F9" s="25">
        <f t="shared" si="3"/>
        <v>4.259792</v>
      </c>
      <c r="G9" s="26">
        <f t="shared" si="0"/>
        <v>38.085846</v>
      </c>
      <c r="I9" s="7">
        <v>33.826054</v>
      </c>
      <c r="J9" s="7">
        <v>4.259792</v>
      </c>
      <c r="K9" s="7">
        <v>38.085846</v>
      </c>
    </row>
    <row r="10" spans="1:11" ht="15" customHeight="1">
      <c r="A10" s="15" t="s">
        <v>16</v>
      </c>
      <c r="B10" s="27">
        <v>116</v>
      </c>
      <c r="C10" s="17">
        <f t="shared" si="2"/>
        <v>201.9782138824421</v>
      </c>
      <c r="D10" s="23">
        <f t="shared" si="4"/>
        <v>10.97590098054975</v>
      </c>
      <c r="E10" s="24">
        <f t="shared" si="1"/>
        <v>26.83564501945025</v>
      </c>
      <c r="F10" s="25">
        <f t="shared" si="3"/>
        <v>4.259792</v>
      </c>
      <c r="G10" s="26">
        <f t="shared" si="0"/>
        <v>42.071338</v>
      </c>
      <c r="I10" s="7">
        <v>37.811546</v>
      </c>
      <c r="J10" s="7">
        <v>4.259792</v>
      </c>
      <c r="K10" s="7">
        <v>42.071338</v>
      </c>
    </row>
    <row r="11" spans="1:11" ht="15" customHeight="1">
      <c r="A11" s="15" t="s">
        <v>18</v>
      </c>
      <c r="B11" s="27">
        <v>116</v>
      </c>
      <c r="C11" s="17">
        <f t="shared" si="2"/>
        <v>144.98436510578213</v>
      </c>
      <c r="D11" s="23">
        <f t="shared" si="4"/>
        <v>10.97590098054975</v>
      </c>
      <c r="E11" s="24">
        <f t="shared" si="1"/>
        <v>19.263211019450253</v>
      </c>
      <c r="F11" s="25">
        <f t="shared" si="3"/>
        <v>4.259792</v>
      </c>
      <c r="G11" s="26">
        <f t="shared" si="0"/>
        <v>34.498904</v>
      </c>
      <c r="I11" s="7">
        <v>30.239112000000002</v>
      </c>
      <c r="J11" s="7">
        <v>4.259792</v>
      </c>
      <c r="K11" s="7">
        <v>34.498903999999996</v>
      </c>
    </row>
    <row r="12" spans="1:11" ht="15" customHeight="1">
      <c r="A12" s="15" t="s">
        <v>20</v>
      </c>
      <c r="B12" s="27">
        <v>116</v>
      </c>
      <c r="C12" s="17">
        <f t="shared" si="2"/>
        <v>369.9600926759021</v>
      </c>
      <c r="D12" s="23">
        <f t="shared" si="4"/>
        <v>10.97590098054975</v>
      </c>
      <c r="E12" s="24">
        <f t="shared" si="1"/>
        <v>49.15439901945025</v>
      </c>
      <c r="F12" s="25">
        <f t="shared" si="3"/>
        <v>4.259792</v>
      </c>
      <c r="G12" s="26">
        <f t="shared" si="0"/>
        <v>64.39009200000001</v>
      </c>
      <c r="I12" s="7">
        <v>60.130300000000005</v>
      </c>
      <c r="J12" s="7">
        <v>4.259792</v>
      </c>
      <c r="K12" s="7">
        <v>64.390092</v>
      </c>
    </row>
    <row r="13" spans="1:11" ht="15" customHeight="1">
      <c r="A13" s="15" t="s">
        <v>22</v>
      </c>
      <c r="B13" s="27">
        <v>116</v>
      </c>
      <c r="C13" s="17">
        <f t="shared" si="2"/>
        <v>304.9671053802221</v>
      </c>
      <c r="D13" s="23">
        <f t="shared" si="4"/>
        <v>10.97590098054975</v>
      </c>
      <c r="E13" s="24">
        <f t="shared" si="1"/>
        <v>40.51916701945025</v>
      </c>
      <c r="F13" s="25">
        <f t="shared" si="3"/>
        <v>4.259792</v>
      </c>
      <c r="G13" s="26">
        <f t="shared" si="0"/>
        <v>55.75486</v>
      </c>
      <c r="I13" s="7">
        <v>51.495067999999996</v>
      </c>
      <c r="J13" s="7">
        <v>4.259792</v>
      </c>
      <c r="K13" s="7">
        <v>55.75486</v>
      </c>
    </row>
    <row r="14" spans="1:11" ht="15" customHeight="1">
      <c r="A14" s="15" t="s">
        <v>24</v>
      </c>
      <c r="B14" s="27">
        <v>116</v>
      </c>
      <c r="C14" s="17">
        <f t="shared" si="2"/>
        <v>370.95998687240206</v>
      </c>
      <c r="D14" s="23">
        <f t="shared" si="4"/>
        <v>10.97590098054975</v>
      </c>
      <c r="E14" s="24">
        <f t="shared" si="1"/>
        <v>49.28724901945024</v>
      </c>
      <c r="F14" s="25">
        <f t="shared" si="3"/>
        <v>4.259792</v>
      </c>
      <c r="G14" s="26">
        <f t="shared" si="0"/>
        <v>64.522942</v>
      </c>
      <c r="I14" s="7">
        <v>60.263149999999996</v>
      </c>
      <c r="J14" s="7">
        <v>4.259792</v>
      </c>
      <c r="K14" s="7">
        <v>64.522942</v>
      </c>
    </row>
    <row r="15" spans="1:11" ht="15" customHeight="1">
      <c r="A15" s="15" t="s">
        <v>26</v>
      </c>
      <c r="B15" s="27">
        <v>116</v>
      </c>
      <c r="C15" s="17">
        <f t="shared" si="2"/>
        <v>339.9633269928221</v>
      </c>
      <c r="D15" s="23">
        <f t="shared" si="4"/>
        <v>10.97590098054975</v>
      </c>
      <c r="E15" s="24">
        <f t="shared" si="1"/>
        <v>45.168907019450245</v>
      </c>
      <c r="F15" s="25">
        <f t="shared" si="3"/>
        <v>4.259793</v>
      </c>
      <c r="G15" s="26">
        <f t="shared" si="0"/>
        <v>60.404601</v>
      </c>
      <c r="I15" s="7">
        <v>56.144808</v>
      </c>
      <c r="J15" s="7">
        <v>4.259793</v>
      </c>
      <c r="K15" s="7">
        <v>60.40460100000001</v>
      </c>
    </row>
    <row r="16" spans="1:11" ht="15" customHeight="1">
      <c r="A16" s="15" t="s">
        <v>28</v>
      </c>
      <c r="B16" s="27">
        <v>116</v>
      </c>
      <c r="C16" s="17">
        <f t="shared" si="2"/>
        <v>62.9932065755621</v>
      </c>
      <c r="D16" s="23">
        <f t="shared" si="4"/>
        <v>10.97590098054975</v>
      </c>
      <c r="E16" s="24">
        <f t="shared" si="1"/>
        <v>8.369533019450248</v>
      </c>
      <c r="F16" s="25">
        <f t="shared" si="3"/>
        <v>4.259792</v>
      </c>
      <c r="G16" s="26">
        <f t="shared" si="0"/>
        <v>23.605226</v>
      </c>
      <c r="I16" s="7">
        <v>19.345433999999997</v>
      </c>
      <c r="J16" s="7">
        <v>4.259792</v>
      </c>
      <c r="K16" s="7">
        <v>23.605226</v>
      </c>
    </row>
    <row r="17" spans="1:11" ht="15" customHeight="1">
      <c r="A17" s="15" t="s">
        <v>30</v>
      </c>
      <c r="B17" s="27">
        <v>116</v>
      </c>
      <c r="C17" s="17">
        <f t="shared" si="2"/>
        <v>105.98856670718212</v>
      </c>
      <c r="D17" s="23">
        <f t="shared" si="4"/>
        <v>10.97590098054975</v>
      </c>
      <c r="E17" s="24">
        <f t="shared" si="1"/>
        <v>14.08207101945025</v>
      </c>
      <c r="F17" s="25">
        <f t="shared" si="3"/>
        <v>4.259792</v>
      </c>
      <c r="G17" s="26">
        <f t="shared" si="0"/>
        <v>29.317764</v>
      </c>
      <c r="I17" s="7">
        <v>25.057972</v>
      </c>
      <c r="J17" s="7">
        <v>4.259792</v>
      </c>
      <c r="K17" s="7">
        <v>29.317764000000004</v>
      </c>
    </row>
    <row r="18" spans="1:11" ht="15" customHeight="1">
      <c r="A18" s="15" t="s">
        <v>32</v>
      </c>
      <c r="B18" s="27">
        <v>116</v>
      </c>
      <c r="C18" s="17">
        <f t="shared" si="2"/>
        <v>240.97399722806207</v>
      </c>
      <c r="D18" s="23">
        <f t="shared" si="4"/>
        <v>10.97590098054975</v>
      </c>
      <c r="E18" s="24">
        <f t="shared" si="1"/>
        <v>32.016783019450244</v>
      </c>
      <c r="F18" s="25">
        <f t="shared" si="3"/>
        <v>4.259792</v>
      </c>
      <c r="G18" s="26">
        <f t="shared" si="0"/>
        <v>47.252475999999994</v>
      </c>
      <c r="I18" s="7">
        <v>42.992684</v>
      </c>
      <c r="J18" s="7">
        <v>4.259792</v>
      </c>
      <c r="K18" s="7">
        <v>47.252475999999994</v>
      </c>
    </row>
    <row r="19" spans="1:11" ht="15" customHeight="1">
      <c r="A19" s="15" t="s">
        <v>34</v>
      </c>
      <c r="B19" s="27">
        <v>116</v>
      </c>
      <c r="C19" s="17">
        <f t="shared" si="2"/>
        <v>217.97648339399208</v>
      </c>
      <c r="D19" s="23">
        <f t="shared" si="4"/>
        <v>10.97590098054975</v>
      </c>
      <c r="E19" s="24">
        <f t="shared" si="1"/>
        <v>28.961240019450248</v>
      </c>
      <c r="F19" s="25">
        <f t="shared" si="3"/>
        <v>4.259792</v>
      </c>
      <c r="G19" s="26">
        <f t="shared" si="0"/>
        <v>44.196932999999994</v>
      </c>
      <c r="I19" s="7">
        <v>39.937141</v>
      </c>
      <c r="J19" s="7">
        <v>4.259792</v>
      </c>
      <c r="K19" s="7">
        <v>44.196933</v>
      </c>
    </row>
    <row r="20" spans="1:11" ht="15" customHeight="1">
      <c r="A20" s="15" t="s">
        <v>36</v>
      </c>
      <c r="B20" s="27">
        <v>116</v>
      </c>
      <c r="C20" s="17">
        <f t="shared" si="2"/>
        <v>323.96504995478205</v>
      </c>
      <c r="D20" s="23">
        <f t="shared" si="4"/>
        <v>10.97590098054975</v>
      </c>
      <c r="E20" s="24">
        <f t="shared" si="1"/>
        <v>43.04331101945024</v>
      </c>
      <c r="F20" s="25">
        <f t="shared" si="3"/>
        <v>4.259792</v>
      </c>
      <c r="G20" s="26">
        <f t="shared" si="0"/>
        <v>58.27900399999999</v>
      </c>
      <c r="I20" s="7">
        <v>54.019211999999996</v>
      </c>
      <c r="J20" s="7">
        <v>4.259792</v>
      </c>
      <c r="K20" s="7">
        <v>58.27900400000001</v>
      </c>
    </row>
    <row r="21" spans="1:11" ht="15" customHeight="1">
      <c r="A21" s="15" t="s">
        <v>38</v>
      </c>
      <c r="B21" s="27">
        <v>116</v>
      </c>
      <c r="C21" s="17">
        <f t="shared" si="2"/>
        <v>36.98000883425212</v>
      </c>
      <c r="D21" s="23">
        <f t="shared" si="4"/>
        <v>10.97590098054975</v>
      </c>
      <c r="E21" s="24">
        <f t="shared" si="1"/>
        <v>4.913314019450251</v>
      </c>
      <c r="F21" s="25">
        <f t="shared" si="3"/>
        <v>4.259792</v>
      </c>
      <c r="G21" s="26">
        <f t="shared" si="0"/>
        <v>20.149007</v>
      </c>
      <c r="I21" s="7">
        <v>15.889215</v>
      </c>
      <c r="J21" s="7">
        <v>4.259792</v>
      </c>
      <c r="K21" s="7">
        <v>20.149006999999997</v>
      </c>
    </row>
    <row r="22" spans="1:11" ht="15" customHeight="1">
      <c r="A22" s="15" t="s">
        <v>40</v>
      </c>
      <c r="B22" s="27">
        <v>116</v>
      </c>
      <c r="C22" s="17">
        <f t="shared" si="2"/>
        <v>339.9633269928221</v>
      </c>
      <c r="D22" s="23">
        <f t="shared" si="4"/>
        <v>10.97590098054975</v>
      </c>
      <c r="E22" s="24">
        <f t="shared" si="1"/>
        <v>45.168907019450245</v>
      </c>
      <c r="F22" s="25">
        <f t="shared" si="3"/>
        <v>4.259792</v>
      </c>
      <c r="G22" s="26">
        <f t="shared" si="0"/>
        <v>60.404599999999995</v>
      </c>
      <c r="I22" s="7">
        <v>56.144808</v>
      </c>
      <c r="J22" s="7">
        <v>4.259792</v>
      </c>
      <c r="K22" s="7">
        <v>60.4046</v>
      </c>
    </row>
    <row r="23" spans="1:11" ht="15" customHeight="1">
      <c r="A23" s="15" t="s">
        <v>42</v>
      </c>
      <c r="B23" s="27">
        <v>116</v>
      </c>
      <c r="C23" s="17">
        <f t="shared" si="2"/>
        <v>90.99018386564211</v>
      </c>
      <c r="D23" s="23">
        <f t="shared" si="4"/>
        <v>10.97590098054975</v>
      </c>
      <c r="E23" s="24">
        <f t="shared" si="1"/>
        <v>12.08932501945025</v>
      </c>
      <c r="F23" s="25">
        <f t="shared" si="3"/>
        <v>4.259792</v>
      </c>
      <c r="G23" s="26">
        <f t="shared" si="0"/>
        <v>27.325018</v>
      </c>
      <c r="I23" s="7">
        <v>23.065226</v>
      </c>
      <c r="J23" s="7">
        <v>4.259792</v>
      </c>
      <c r="K23" s="7">
        <v>27.325018</v>
      </c>
    </row>
    <row r="24" spans="1:11" ht="15" customHeight="1">
      <c r="A24" s="15" t="s">
        <v>44</v>
      </c>
      <c r="B24" s="27">
        <v>116</v>
      </c>
      <c r="C24" s="17">
        <f t="shared" si="2"/>
        <v>79.99137028361211</v>
      </c>
      <c r="D24" s="23">
        <f t="shared" si="4"/>
        <v>10.97590098054975</v>
      </c>
      <c r="E24" s="24">
        <f t="shared" si="1"/>
        <v>10.62797801945025</v>
      </c>
      <c r="F24" s="25">
        <f t="shared" si="3"/>
        <v>4.259792</v>
      </c>
      <c r="G24" s="26">
        <f t="shared" si="0"/>
        <v>25.863671</v>
      </c>
      <c r="I24" s="7">
        <v>21.603879</v>
      </c>
      <c r="J24" s="7">
        <v>4.259792</v>
      </c>
      <c r="K24" s="7">
        <v>25.863671</v>
      </c>
    </row>
    <row r="25" spans="1:11" ht="15" customHeight="1">
      <c r="A25" s="15" t="s">
        <v>46</v>
      </c>
      <c r="B25" s="27">
        <v>116</v>
      </c>
      <c r="C25" s="17">
        <f t="shared" si="2"/>
        <v>368.9601984794021</v>
      </c>
      <c r="D25" s="23">
        <f t="shared" si="4"/>
        <v>10.97590098054975</v>
      </c>
      <c r="E25" s="24">
        <f t="shared" si="1"/>
        <v>49.02154901945025</v>
      </c>
      <c r="F25" s="25">
        <f t="shared" si="3"/>
        <v>4.259792</v>
      </c>
      <c r="G25" s="26">
        <f t="shared" si="0"/>
        <v>64.257242</v>
      </c>
      <c r="I25" s="7">
        <v>59.99745</v>
      </c>
      <c r="J25" s="7">
        <v>4.259792</v>
      </c>
      <c r="K25" s="7">
        <v>64.25724199999999</v>
      </c>
    </row>
    <row r="26" spans="1:11" ht="15" customHeight="1">
      <c r="A26" s="15" t="s">
        <v>48</v>
      </c>
      <c r="B26" s="27">
        <v>116</v>
      </c>
      <c r="C26" s="17">
        <f t="shared" si="2"/>
        <v>107.98834757369212</v>
      </c>
      <c r="D26" s="23">
        <f t="shared" si="4"/>
        <v>10.97590098054975</v>
      </c>
      <c r="E26" s="24">
        <f t="shared" si="1"/>
        <v>14.347770019450252</v>
      </c>
      <c r="F26" s="25">
        <f t="shared" si="3"/>
        <v>4.259792</v>
      </c>
      <c r="G26" s="26">
        <f t="shared" si="0"/>
        <v>29.583463000000002</v>
      </c>
      <c r="I26" s="7">
        <v>25.323671</v>
      </c>
      <c r="J26" s="7">
        <v>4.259792</v>
      </c>
      <c r="K26" s="7">
        <v>29.583463</v>
      </c>
    </row>
    <row r="27" spans="1:11" ht="15" customHeight="1">
      <c r="A27" s="15" t="s">
        <v>50</v>
      </c>
      <c r="B27" s="27">
        <v>116</v>
      </c>
      <c r="C27" s="17">
        <f t="shared" si="2"/>
        <v>377.95923119492215</v>
      </c>
      <c r="D27" s="23">
        <f t="shared" si="4"/>
        <v>10.97590098054975</v>
      </c>
      <c r="E27" s="24">
        <f t="shared" si="1"/>
        <v>50.21719701945025</v>
      </c>
      <c r="F27" s="25">
        <f t="shared" si="3"/>
        <v>4.259792</v>
      </c>
      <c r="G27" s="26">
        <f t="shared" si="0"/>
        <v>65.45289000000001</v>
      </c>
      <c r="I27" s="7">
        <v>61.193098</v>
      </c>
      <c r="J27" s="7">
        <v>4.259792</v>
      </c>
      <c r="K27" s="7">
        <v>65.45289</v>
      </c>
    </row>
    <row r="28" spans="1:11" ht="15" customHeight="1">
      <c r="A28" s="15" t="s">
        <v>52</v>
      </c>
      <c r="B28" s="27">
        <v>116</v>
      </c>
      <c r="C28" s="17">
        <f t="shared" si="2"/>
        <v>157.9829520278321</v>
      </c>
      <c r="D28" s="23">
        <f t="shared" si="4"/>
        <v>10.97590098054975</v>
      </c>
      <c r="E28" s="24">
        <f t="shared" si="1"/>
        <v>20.99025601945025</v>
      </c>
      <c r="F28" s="25">
        <f t="shared" si="3"/>
        <v>4.259792</v>
      </c>
      <c r="G28" s="26">
        <f t="shared" si="0"/>
        <v>36.225949</v>
      </c>
      <c r="I28" s="7">
        <v>31.966157</v>
      </c>
      <c r="J28" s="7">
        <v>4.259792</v>
      </c>
      <c r="K28" s="7">
        <v>36.225949</v>
      </c>
    </row>
    <row r="29" spans="1:11" ht="15" customHeight="1">
      <c r="A29" s="15" t="s">
        <v>54</v>
      </c>
      <c r="B29" s="27">
        <v>116</v>
      </c>
      <c r="C29" s="17">
        <f t="shared" si="2"/>
        <v>355.9616040308621</v>
      </c>
      <c r="D29" s="23">
        <f t="shared" si="4"/>
        <v>10.97590098054975</v>
      </c>
      <c r="E29" s="24">
        <f t="shared" si="1"/>
        <v>47.29450301945025</v>
      </c>
      <c r="F29" s="25">
        <f t="shared" si="3"/>
        <v>4.259792</v>
      </c>
      <c r="G29" s="26">
        <f t="shared" si="0"/>
        <v>62.530196</v>
      </c>
      <c r="I29" s="7">
        <v>58.270404</v>
      </c>
      <c r="J29" s="7">
        <v>4.259792</v>
      </c>
      <c r="K29" s="7">
        <v>62.530196</v>
      </c>
    </row>
    <row r="30" spans="1:11" ht="15" customHeight="1">
      <c r="A30" s="15" t="s">
        <v>56</v>
      </c>
      <c r="B30" s="27">
        <v>116</v>
      </c>
      <c r="C30" s="17">
        <f t="shared" si="2"/>
        <v>287.96893414568206</v>
      </c>
      <c r="D30" s="23">
        <f t="shared" si="4"/>
        <v>10.97590098054975</v>
      </c>
      <c r="E30" s="24">
        <f t="shared" si="1"/>
        <v>38.260721019450244</v>
      </c>
      <c r="F30" s="25">
        <f t="shared" si="3"/>
        <v>4.259792</v>
      </c>
      <c r="G30" s="26">
        <f t="shared" si="0"/>
        <v>53.496413999999994</v>
      </c>
      <c r="I30" s="7">
        <v>49.236622</v>
      </c>
      <c r="J30" s="7">
        <v>4.259792</v>
      </c>
      <c r="K30" s="7">
        <v>53.496413999999994</v>
      </c>
    </row>
    <row r="31" spans="1:11" ht="15" customHeight="1">
      <c r="A31" s="15" t="s">
        <v>58</v>
      </c>
      <c r="B31" s="27">
        <v>116</v>
      </c>
      <c r="C31" s="17">
        <f t="shared" si="2"/>
        <v>0.9998868164021226</v>
      </c>
      <c r="D31" s="23">
        <f t="shared" si="4"/>
        <v>10.97590098054975</v>
      </c>
      <c r="E31" s="24">
        <f t="shared" si="1"/>
        <v>0.1328490194502514</v>
      </c>
      <c r="F31" s="25">
        <f t="shared" si="3"/>
        <v>4.259793</v>
      </c>
      <c r="G31" s="26">
        <f t="shared" si="0"/>
        <v>15.368543</v>
      </c>
      <c r="I31" s="7">
        <v>11.10875</v>
      </c>
      <c r="J31" s="7">
        <v>4.259793</v>
      </c>
      <c r="K31" s="7">
        <v>15.368543</v>
      </c>
    </row>
    <row r="32" spans="1:11" ht="15" customHeight="1">
      <c r="A32" s="15" t="s">
        <v>60</v>
      </c>
      <c r="B32" s="27">
        <v>116</v>
      </c>
      <c r="C32" s="17">
        <f t="shared" si="2"/>
        <v>239.97411808454217</v>
      </c>
      <c r="D32" s="23">
        <f t="shared" si="4"/>
        <v>10.97590098054975</v>
      </c>
      <c r="E32" s="24">
        <f t="shared" si="1"/>
        <v>31.88393501945026</v>
      </c>
      <c r="F32" s="25">
        <f t="shared" si="3"/>
        <v>4.259792</v>
      </c>
      <c r="G32" s="26">
        <f t="shared" si="0"/>
        <v>47.119628000000006</v>
      </c>
      <c r="I32" s="7">
        <v>42.85983600000001</v>
      </c>
      <c r="J32" s="7">
        <v>4.259792</v>
      </c>
      <c r="K32" s="7">
        <v>47.119628000000006</v>
      </c>
    </row>
    <row r="33" spans="1:11" ht="15" customHeight="1">
      <c r="A33" s="15" t="s">
        <v>62</v>
      </c>
      <c r="B33" s="27">
        <v>116</v>
      </c>
      <c r="C33" s="17">
        <f t="shared" si="2"/>
        <v>95.9896473216521</v>
      </c>
      <c r="D33" s="23">
        <f t="shared" si="4"/>
        <v>10.97590098054975</v>
      </c>
      <c r="E33" s="24">
        <f t="shared" si="1"/>
        <v>12.753574019450248</v>
      </c>
      <c r="F33" s="25">
        <f t="shared" si="3"/>
        <v>4.259792</v>
      </c>
      <c r="G33" s="26">
        <f t="shared" si="0"/>
        <v>27.989266999999998</v>
      </c>
      <c r="I33" s="7">
        <v>23.729474999999997</v>
      </c>
      <c r="J33" s="7">
        <v>4.259792</v>
      </c>
      <c r="K33" s="7">
        <v>27.989267</v>
      </c>
    </row>
    <row r="34" spans="1:11" ht="15" customHeight="1">
      <c r="A34" s="15" t="s">
        <v>64</v>
      </c>
      <c r="B34" s="27">
        <v>116</v>
      </c>
      <c r="C34" s="17">
        <f t="shared" si="2"/>
        <v>193.9790753634221</v>
      </c>
      <c r="D34" s="23">
        <f t="shared" si="4"/>
        <v>10.97590098054975</v>
      </c>
      <c r="E34" s="24">
        <f t="shared" si="1"/>
        <v>25.77284701945025</v>
      </c>
      <c r="F34" s="25">
        <f t="shared" si="3"/>
        <v>4.259792</v>
      </c>
      <c r="G34" s="26">
        <f t="shared" si="0"/>
        <v>41.008539999999996</v>
      </c>
      <c r="I34" s="7">
        <v>36.748748</v>
      </c>
      <c r="J34" s="7">
        <v>4.259792</v>
      </c>
      <c r="K34" s="7">
        <v>41.008539999999996</v>
      </c>
    </row>
    <row r="35" spans="1:11" ht="15" customHeight="1">
      <c r="A35" s="15" t="s">
        <v>66</v>
      </c>
      <c r="B35" s="27">
        <v>116</v>
      </c>
      <c r="C35" s="17">
        <f t="shared" si="2"/>
        <v>343.96289625233214</v>
      </c>
      <c r="D35" s="23">
        <f t="shared" si="4"/>
        <v>10.97590098054975</v>
      </c>
      <c r="E35" s="24">
        <f t="shared" si="1"/>
        <v>45.70030601945025</v>
      </c>
      <c r="F35" s="25">
        <f t="shared" si="3"/>
        <v>4.259792</v>
      </c>
      <c r="G35" s="26">
        <f t="shared" si="0"/>
        <v>60.935999</v>
      </c>
      <c r="I35" s="7">
        <v>56.676207</v>
      </c>
      <c r="J35" s="7">
        <v>4.259792</v>
      </c>
      <c r="K35" s="7">
        <v>60.935998999999995</v>
      </c>
    </row>
    <row r="36" spans="1:11" ht="15" customHeight="1">
      <c r="A36" s="15" t="s">
        <v>68</v>
      </c>
      <c r="B36" s="27">
        <v>116</v>
      </c>
      <c r="C36" s="17">
        <f t="shared" si="2"/>
        <v>14.99838298793211</v>
      </c>
      <c r="D36" s="23">
        <f t="shared" si="4"/>
        <v>10.97590098054975</v>
      </c>
      <c r="E36" s="24">
        <f t="shared" si="1"/>
        <v>1.9927460194502498</v>
      </c>
      <c r="F36" s="25">
        <f t="shared" si="3"/>
        <v>4.259792</v>
      </c>
      <c r="G36" s="26">
        <f t="shared" si="0"/>
        <v>17.228438999999998</v>
      </c>
      <c r="I36" s="7">
        <v>12.968646999999999</v>
      </c>
      <c r="J36" s="7">
        <v>4.259792</v>
      </c>
      <c r="K36" s="7">
        <v>17.228438999999998</v>
      </c>
    </row>
    <row r="37" spans="1:11" ht="15" customHeight="1">
      <c r="A37" s="15" t="s">
        <v>70</v>
      </c>
      <c r="B37" s="27">
        <v>116</v>
      </c>
      <c r="C37" s="17">
        <f t="shared" si="2"/>
        <v>262.9716319186121</v>
      </c>
      <c r="D37" s="23">
        <f t="shared" si="4"/>
        <v>10.97590098054975</v>
      </c>
      <c r="E37" s="24">
        <f t="shared" si="1"/>
        <v>34.93947801945025</v>
      </c>
      <c r="F37" s="25">
        <f t="shared" si="3"/>
        <v>4.259792</v>
      </c>
      <c r="G37" s="26">
        <f t="shared" si="0"/>
        <v>50.175171</v>
      </c>
      <c r="I37" s="7">
        <v>45.915378999999994</v>
      </c>
      <c r="J37" s="7">
        <v>4.259792</v>
      </c>
      <c r="K37" s="7">
        <v>50.175171</v>
      </c>
    </row>
    <row r="38" spans="1:11" ht="15" customHeight="1">
      <c r="A38" s="15" t="s">
        <v>72</v>
      </c>
      <c r="B38" s="27">
        <v>116</v>
      </c>
      <c r="C38" s="17">
        <f t="shared" si="2"/>
        <v>236.97444302153215</v>
      </c>
      <c r="D38" s="23">
        <f t="shared" si="4"/>
        <v>10.97590098054975</v>
      </c>
      <c r="E38" s="24">
        <f t="shared" si="1"/>
        <v>31.485386019450257</v>
      </c>
      <c r="F38" s="25">
        <f t="shared" si="3"/>
        <v>4.259792</v>
      </c>
      <c r="G38" s="26">
        <f t="shared" si="0"/>
        <v>46.721079</v>
      </c>
      <c r="I38" s="7">
        <v>42.461287000000006</v>
      </c>
      <c r="J38" s="7">
        <v>4.259792</v>
      </c>
      <c r="K38" s="7">
        <v>46.721079</v>
      </c>
    </row>
    <row r="39" spans="1:11" ht="15" customHeight="1">
      <c r="A39" s="15" t="s">
        <v>74</v>
      </c>
      <c r="B39" s="27">
        <v>116</v>
      </c>
      <c r="C39" s="17">
        <f t="shared" si="2"/>
        <v>345.9626771188421</v>
      </c>
      <c r="D39" s="23">
        <f t="shared" si="4"/>
        <v>10.97590098054975</v>
      </c>
      <c r="E39" s="24">
        <f t="shared" si="1"/>
        <v>45.96600501945025</v>
      </c>
      <c r="F39" s="25">
        <f t="shared" si="3"/>
        <v>4.259792</v>
      </c>
      <c r="G39" s="26">
        <f t="shared" si="0"/>
        <v>61.201698</v>
      </c>
      <c r="I39" s="7">
        <v>56.941906</v>
      </c>
      <c r="J39" s="7">
        <v>4.259792</v>
      </c>
      <c r="K39" s="7">
        <v>61.201698</v>
      </c>
    </row>
    <row r="40" spans="1:11" ht="15" customHeight="1">
      <c r="A40" s="15" t="s">
        <v>76</v>
      </c>
      <c r="B40" s="27">
        <v>116</v>
      </c>
      <c r="C40" s="17">
        <f>E40*7.52649</f>
        <v>237.9743296915421</v>
      </c>
      <c r="D40" s="64">
        <f>B40*19621/62210*30/100</f>
        <v>10.97590098054975</v>
      </c>
      <c r="E40" s="24">
        <f t="shared" si="1"/>
        <v>31.61823501945025</v>
      </c>
      <c r="F40" s="146">
        <f>J40</f>
        <v>4.259792</v>
      </c>
      <c r="G40" s="26">
        <f t="shared" si="0"/>
        <v>46.853927999999996</v>
      </c>
      <c r="I40" s="7">
        <v>42.594136</v>
      </c>
      <c r="J40" s="7">
        <v>4.259792</v>
      </c>
      <c r="K40" s="7">
        <v>46.853927999999996</v>
      </c>
    </row>
    <row r="41" spans="1:11" ht="15" customHeight="1">
      <c r="A41" s="15" t="s">
        <v>78</v>
      </c>
      <c r="B41" s="27">
        <v>116</v>
      </c>
      <c r="C41" s="17">
        <f>E41*7.52649</f>
        <v>40.99557941150213</v>
      </c>
      <c r="D41" s="23">
        <f>B41*19621/62210*30/100</f>
        <v>10.97590098054975</v>
      </c>
      <c r="E41" s="24">
        <f t="shared" si="1"/>
        <v>5.446839019450252</v>
      </c>
      <c r="F41" s="25">
        <f>J41</f>
        <v>4.259792</v>
      </c>
      <c r="G41" s="26">
        <f t="shared" si="0"/>
        <v>20.682532000000002</v>
      </c>
      <c r="I41" s="7">
        <v>16.42274</v>
      </c>
      <c r="J41" s="7">
        <v>4.259792</v>
      </c>
      <c r="K41" s="7">
        <v>20.682532</v>
      </c>
    </row>
    <row r="42" spans="1:11" ht="15" customHeight="1">
      <c r="A42" s="15" t="s">
        <v>80</v>
      </c>
      <c r="B42" s="27">
        <v>116</v>
      </c>
      <c r="C42" s="17">
        <f>E42*7.52649</f>
        <v>412.9554528075221</v>
      </c>
      <c r="D42" s="23">
        <f>B42*19621/62210*30/100</f>
        <v>10.97590098054975</v>
      </c>
      <c r="E42" s="24">
        <f t="shared" si="1"/>
        <v>54.86693701945025</v>
      </c>
      <c r="F42" s="25">
        <f>J42</f>
        <v>4.259792</v>
      </c>
      <c r="G42" s="26">
        <f t="shared" si="0"/>
        <v>70.10263</v>
      </c>
      <c r="I42" s="7">
        <v>65.842838</v>
      </c>
      <c r="J42" s="7">
        <v>4.259792</v>
      </c>
      <c r="K42" s="7">
        <v>70.10262999999999</v>
      </c>
    </row>
    <row r="43" spans="1:11" ht="15" customHeight="1" thickBot="1">
      <c r="A43" s="28" t="s">
        <v>82</v>
      </c>
      <c r="B43" s="29">
        <v>116</v>
      </c>
      <c r="C43" s="17">
        <f>E43*7.52649</f>
        <v>4.999463602402133</v>
      </c>
      <c r="D43" s="65">
        <f>B43*19621/62210*30/100</f>
        <v>10.97590098054975</v>
      </c>
      <c r="E43" s="66">
        <f t="shared" si="1"/>
        <v>0.6642490194502528</v>
      </c>
      <c r="F43" s="25">
        <f>J43</f>
        <v>4.259792</v>
      </c>
      <c r="G43" s="67">
        <f t="shared" si="0"/>
        <v>15.899942000000003</v>
      </c>
      <c r="I43" s="7">
        <v>11.640150000000002</v>
      </c>
      <c r="J43" s="7">
        <v>4.259792</v>
      </c>
      <c r="K43" s="7">
        <v>15.899942</v>
      </c>
    </row>
    <row r="44" spans="1:11" ht="16.5" thickBot="1">
      <c r="A44" s="184" t="s">
        <v>633</v>
      </c>
      <c r="B44" s="184"/>
      <c r="C44" s="69">
        <f>SUM(C4:C43)</f>
        <v>8732.042052637787</v>
      </c>
      <c r="D44" s="32">
        <f>SUM(D4:D43)</f>
        <v>435.25124578042085</v>
      </c>
      <c r="E44" s="32">
        <f>SUM(E4:E43)</f>
        <v>1160.1745372195787</v>
      </c>
      <c r="F44" s="32">
        <f>SUM(F4:F43)</f>
        <v>170.3916820000001</v>
      </c>
      <c r="G44" s="33">
        <f>SUM(G4:G43)</f>
        <v>1765.8174649999999</v>
      </c>
      <c r="I44" s="34">
        <f>SUM(I4:I43)</f>
        <v>1595.425783</v>
      </c>
      <c r="J44" s="34">
        <f>SUM(J4:J43)</f>
        <v>170.3916820000001</v>
      </c>
      <c r="K44" s="34">
        <f>SUM(K4:K43)</f>
        <v>1765.8174649999999</v>
      </c>
    </row>
    <row r="45" spans="1:11" ht="16.5" thickBot="1">
      <c r="A45" s="35"/>
      <c r="B45" s="35"/>
      <c r="C45" s="57"/>
      <c r="D45" s="37"/>
      <c r="E45" s="37"/>
      <c r="F45" s="37"/>
      <c r="G45" s="37"/>
      <c r="I45" s="38"/>
      <c r="J45" s="38"/>
      <c r="K45" s="38"/>
    </row>
    <row r="46" spans="4:7" ht="15.75" customHeight="1">
      <c r="D46" s="186" t="s">
        <v>634</v>
      </c>
      <c r="E46" s="188" t="s">
        <v>635</v>
      </c>
      <c r="F46" s="169" t="s">
        <v>636</v>
      </c>
      <c r="G46" s="39"/>
    </row>
    <row r="47" spans="4:7" ht="15.75" customHeight="1" thickBot="1">
      <c r="D47" s="187"/>
      <c r="E47" s="189"/>
      <c r="F47" s="170"/>
      <c r="G47" s="39"/>
    </row>
    <row r="48" spans="1:7" ht="15.75">
      <c r="A48" s="173" t="s">
        <v>637</v>
      </c>
      <c r="B48" s="174"/>
      <c r="C48" s="174"/>
      <c r="D48" s="40">
        <f>SUM(G4:G5)</f>
        <v>106.92782699999998</v>
      </c>
      <c r="E48" s="41">
        <v>2</v>
      </c>
      <c r="F48" s="40">
        <f>D48/E48</f>
        <v>53.46391349999999</v>
      </c>
      <c r="G48" s="4"/>
    </row>
    <row r="49" spans="1:7" ht="15.75">
      <c r="A49" s="176" t="s">
        <v>638</v>
      </c>
      <c r="B49" s="177"/>
      <c r="C49" s="177"/>
      <c r="D49" s="42">
        <f>G97-D103-D101</f>
        <v>3029.9304089999996</v>
      </c>
      <c r="E49" s="43">
        <v>74</v>
      </c>
      <c r="F49" s="42">
        <f>D49/E49</f>
        <v>40.94500552702702</v>
      </c>
      <c r="G49" s="4"/>
    </row>
    <row r="50" spans="1:7" ht="16.5" thickBot="1">
      <c r="A50" s="179" t="s">
        <v>639</v>
      </c>
      <c r="B50" s="180"/>
      <c r="C50" s="180"/>
      <c r="D50" s="44">
        <f>SUM(G92:G95)</f>
        <v>242.967105</v>
      </c>
      <c r="E50" s="45">
        <v>4</v>
      </c>
      <c r="F50" s="44">
        <f>D50/E50</f>
        <v>60.74177625</v>
      </c>
      <c r="G50" s="4"/>
    </row>
    <row r="51" spans="2:6" ht="16.5" thickBot="1">
      <c r="B51" s="190"/>
      <c r="C51" s="190"/>
      <c r="D51" s="46">
        <f>SUM(D48:D50)</f>
        <v>3379.8253409999998</v>
      </c>
      <c r="E51" s="46">
        <f>SUM(E48:E50)</f>
        <v>80</v>
      </c>
      <c r="F51" s="44">
        <f>D51/E51</f>
        <v>42.247816762499994</v>
      </c>
    </row>
    <row r="52" spans="1:11" ht="16.5" thickBot="1">
      <c r="A52" s="35"/>
      <c r="B52" s="35"/>
      <c r="C52" s="57"/>
      <c r="D52" s="37"/>
      <c r="E52" s="37"/>
      <c r="F52" s="37"/>
      <c r="G52" s="37"/>
      <c r="I52" s="38"/>
      <c r="J52" s="38"/>
      <c r="K52" s="38"/>
    </row>
    <row r="53" spans="1:10" ht="42.75" customHeight="1" thickBot="1">
      <c r="A53" s="191" t="s">
        <v>659</v>
      </c>
      <c r="B53" s="192"/>
      <c r="C53" s="192"/>
      <c r="D53" s="192"/>
      <c r="E53" s="192"/>
      <c r="F53" s="192"/>
      <c r="G53" s="193"/>
      <c r="J53" s="3"/>
    </row>
    <row r="54" spans="1:11" s="11" customFormat="1" ht="24" customHeight="1" thickBot="1">
      <c r="A54" s="159" t="s">
        <v>625</v>
      </c>
      <c r="B54" s="8" t="s">
        <v>626</v>
      </c>
      <c r="C54" s="160" t="s">
        <v>657</v>
      </c>
      <c r="D54" s="9" t="s">
        <v>628</v>
      </c>
      <c r="E54" s="10" t="s">
        <v>629</v>
      </c>
      <c r="F54" s="162" t="s">
        <v>655</v>
      </c>
      <c r="G54" s="162" t="s">
        <v>656</v>
      </c>
      <c r="I54" s="165" t="s">
        <v>0</v>
      </c>
      <c r="J54" s="165" t="s">
        <v>1</v>
      </c>
      <c r="K54" s="165" t="s">
        <v>2</v>
      </c>
    </row>
    <row r="55" spans="1:11" s="11" customFormat="1" ht="21.75" customHeight="1" thickBot="1">
      <c r="A55" s="159"/>
      <c r="B55" s="12" t="s">
        <v>630</v>
      </c>
      <c r="C55" s="161"/>
      <c r="D55" s="13" t="s">
        <v>631</v>
      </c>
      <c r="E55" s="14" t="s">
        <v>632</v>
      </c>
      <c r="F55" s="163"/>
      <c r="G55" s="164"/>
      <c r="I55" s="166"/>
      <c r="J55" s="166"/>
      <c r="K55" s="166"/>
    </row>
    <row r="56" spans="1:11" ht="15" customHeight="1">
      <c r="A56" s="58" t="s">
        <v>84</v>
      </c>
      <c r="B56" s="27">
        <v>116</v>
      </c>
      <c r="C56" s="17">
        <f>E56*7.52649</f>
        <v>151.98360942830212</v>
      </c>
      <c r="D56" s="18">
        <f>B56*19621/62210*30/100</f>
        <v>10.97590098054975</v>
      </c>
      <c r="E56" s="24">
        <f t="shared" si="1"/>
        <v>20.193159019450253</v>
      </c>
      <c r="F56" s="20">
        <f>J56</f>
        <v>4.259792</v>
      </c>
      <c r="G56" s="59">
        <f aca="true" t="shared" si="5" ref="G56:G95">D56+E56+F56</f>
        <v>35.428852</v>
      </c>
      <c r="I56" s="7">
        <v>31.16906</v>
      </c>
      <c r="J56" s="7">
        <v>4.259792</v>
      </c>
      <c r="K56" s="7">
        <v>35.428852</v>
      </c>
    </row>
    <row r="57" spans="1:11" ht="15" customHeight="1">
      <c r="A57" s="58" t="s">
        <v>86</v>
      </c>
      <c r="B57" s="27">
        <v>116</v>
      </c>
      <c r="C57" s="17">
        <f>E57*7.52649</f>
        <v>61.99331237906212</v>
      </c>
      <c r="D57" s="23">
        <f>B57*19621/62210*30/100</f>
        <v>10.97590098054975</v>
      </c>
      <c r="E57" s="24">
        <f t="shared" si="1"/>
        <v>8.23668301945025</v>
      </c>
      <c r="F57" s="25">
        <f>J57</f>
        <v>4.259792</v>
      </c>
      <c r="G57" s="59">
        <f t="shared" si="5"/>
        <v>23.472376</v>
      </c>
      <c r="I57" s="7">
        <v>19.212584</v>
      </c>
      <c r="J57" s="7">
        <v>4.259792</v>
      </c>
      <c r="K57" s="7">
        <v>23.472376</v>
      </c>
    </row>
    <row r="58" spans="1:11" ht="15" customHeight="1">
      <c r="A58" s="58" t="s">
        <v>88</v>
      </c>
      <c r="B58" s="27">
        <v>116</v>
      </c>
      <c r="C58" s="17">
        <f aca="true" t="shared" si="6" ref="C58:C91">E58*7.52649</f>
        <v>355.9615965043721</v>
      </c>
      <c r="D58" s="23">
        <f>B58*19621/62210*30/100</f>
        <v>10.97590098054975</v>
      </c>
      <c r="E58" s="24">
        <f t="shared" si="1"/>
        <v>47.29450201945025</v>
      </c>
      <c r="F58" s="25">
        <f aca="true" t="shared" si="7" ref="F58:F91">J58</f>
        <v>4.259792</v>
      </c>
      <c r="G58" s="59">
        <f t="shared" si="5"/>
        <v>62.530195</v>
      </c>
      <c r="I58" s="7">
        <v>58.270402999999995</v>
      </c>
      <c r="J58" s="7">
        <v>4.259792</v>
      </c>
      <c r="K58" s="7">
        <v>62.530195000000006</v>
      </c>
    </row>
    <row r="59" spans="1:11" ht="15" customHeight="1">
      <c r="A59" s="58" t="s">
        <v>90</v>
      </c>
      <c r="B59" s="27">
        <v>116</v>
      </c>
      <c r="C59" s="17">
        <f t="shared" si="6"/>
        <v>361.9609541568821</v>
      </c>
      <c r="D59" s="23">
        <f>B59*19621/62210*30/100</f>
        <v>10.97590098054975</v>
      </c>
      <c r="E59" s="24">
        <f t="shared" si="1"/>
        <v>48.09160101945025</v>
      </c>
      <c r="F59" s="25">
        <f t="shared" si="7"/>
        <v>4.259792</v>
      </c>
      <c r="G59" s="59">
        <f t="shared" si="5"/>
        <v>63.327294</v>
      </c>
      <c r="I59" s="7">
        <v>59.067502</v>
      </c>
      <c r="J59" s="7">
        <v>4.259792</v>
      </c>
      <c r="K59" s="7">
        <v>63.327293999999995</v>
      </c>
    </row>
    <row r="60" spans="1:11" ht="15" customHeight="1">
      <c r="A60" s="58" t="s">
        <v>92</v>
      </c>
      <c r="B60" s="27">
        <v>116</v>
      </c>
      <c r="C60" s="17">
        <f t="shared" si="6"/>
        <v>253.23768261353214</v>
      </c>
      <c r="D60" s="23">
        <f aca="true" t="shared" si="8" ref="D60:D91">B60*19621/62210*30/100</f>
        <v>10.97590098054975</v>
      </c>
      <c r="E60" s="24">
        <f t="shared" si="1"/>
        <v>33.646186019450255</v>
      </c>
      <c r="F60" s="25">
        <f t="shared" si="7"/>
        <v>4.259793</v>
      </c>
      <c r="G60" s="59">
        <f t="shared" si="5"/>
        <v>48.88188000000001</v>
      </c>
      <c r="I60" s="7">
        <v>44.622087</v>
      </c>
      <c r="J60" s="7">
        <v>4.259793</v>
      </c>
      <c r="K60" s="7">
        <v>48.881879999999995</v>
      </c>
    </row>
    <row r="61" spans="1:11" ht="15" customHeight="1">
      <c r="A61" s="58" t="s">
        <v>94</v>
      </c>
      <c r="B61" s="27">
        <v>116</v>
      </c>
      <c r="C61" s="17">
        <f t="shared" si="6"/>
        <v>114.9875994227021</v>
      </c>
      <c r="D61" s="23">
        <f t="shared" si="8"/>
        <v>10.97590098054975</v>
      </c>
      <c r="E61" s="24">
        <f t="shared" si="1"/>
        <v>15.277719019450249</v>
      </c>
      <c r="F61" s="25">
        <f t="shared" si="7"/>
        <v>4.259792</v>
      </c>
      <c r="G61" s="59">
        <f t="shared" si="5"/>
        <v>30.513412</v>
      </c>
      <c r="I61" s="7">
        <v>26.253619999999998</v>
      </c>
      <c r="J61" s="7">
        <v>4.259792</v>
      </c>
      <c r="K61" s="7">
        <v>30.513412</v>
      </c>
    </row>
    <row r="62" spans="1:11" ht="15" customHeight="1">
      <c r="A62" s="58" t="s">
        <v>96</v>
      </c>
      <c r="B62" s="27">
        <v>116</v>
      </c>
      <c r="C62" s="17">
        <f t="shared" si="6"/>
        <v>82.99104534662213</v>
      </c>
      <c r="D62" s="23">
        <f t="shared" si="8"/>
        <v>10.97590098054975</v>
      </c>
      <c r="E62" s="24">
        <f t="shared" si="1"/>
        <v>11.026527019450253</v>
      </c>
      <c r="F62" s="25">
        <f t="shared" si="7"/>
        <v>4.259792</v>
      </c>
      <c r="G62" s="59">
        <f t="shared" si="5"/>
        <v>26.262220000000003</v>
      </c>
      <c r="I62" s="7">
        <v>22.002428000000002</v>
      </c>
      <c r="J62" s="7">
        <v>4.259792</v>
      </c>
      <c r="K62" s="7">
        <v>26.26222</v>
      </c>
    </row>
    <row r="63" spans="1:11" ht="15" customHeight="1">
      <c r="A63" s="58" t="s">
        <v>98</v>
      </c>
      <c r="B63" s="27">
        <v>116</v>
      </c>
      <c r="C63" s="17">
        <f t="shared" si="6"/>
        <v>222.9759468500021</v>
      </c>
      <c r="D63" s="23">
        <f t="shared" si="8"/>
        <v>10.97590098054975</v>
      </c>
      <c r="E63" s="24">
        <f t="shared" si="1"/>
        <v>29.625489019450246</v>
      </c>
      <c r="F63" s="25">
        <f t="shared" si="7"/>
        <v>4.259792</v>
      </c>
      <c r="G63" s="59">
        <f t="shared" si="5"/>
        <v>44.86118199999999</v>
      </c>
      <c r="I63" s="7">
        <v>40.601389999999995</v>
      </c>
      <c r="J63" s="7">
        <v>4.259792</v>
      </c>
      <c r="K63" s="7">
        <v>44.861182</v>
      </c>
    </row>
    <row r="64" spans="1:11" ht="15" customHeight="1">
      <c r="A64" s="58" t="s">
        <v>100</v>
      </c>
      <c r="B64" s="27">
        <v>116</v>
      </c>
      <c r="C64" s="17">
        <f t="shared" si="6"/>
        <v>319.9654882217621</v>
      </c>
      <c r="D64" s="23">
        <f t="shared" si="8"/>
        <v>10.97590098054975</v>
      </c>
      <c r="E64" s="24">
        <f t="shared" si="1"/>
        <v>42.51191301945025</v>
      </c>
      <c r="F64" s="25">
        <f t="shared" si="7"/>
        <v>4.259792</v>
      </c>
      <c r="G64" s="59">
        <f t="shared" si="5"/>
        <v>57.747606</v>
      </c>
      <c r="I64" s="7">
        <v>53.487814</v>
      </c>
      <c r="J64" s="7">
        <v>4.259792</v>
      </c>
      <c r="K64" s="7">
        <v>57.747606</v>
      </c>
    </row>
    <row r="65" spans="1:11" ht="15" customHeight="1">
      <c r="A65" s="58" t="s">
        <v>102</v>
      </c>
      <c r="B65" s="27">
        <v>116</v>
      </c>
      <c r="C65" s="17">
        <f t="shared" si="6"/>
        <v>153.98339029481212</v>
      </c>
      <c r="D65" s="23">
        <f t="shared" si="8"/>
        <v>10.97590098054975</v>
      </c>
      <c r="E65" s="24">
        <f t="shared" si="1"/>
        <v>20.45885801945025</v>
      </c>
      <c r="F65" s="25">
        <f t="shared" si="7"/>
        <v>4.259792</v>
      </c>
      <c r="G65" s="59">
        <f t="shared" si="5"/>
        <v>35.694551</v>
      </c>
      <c r="I65" s="7">
        <v>31.434759</v>
      </c>
      <c r="J65" s="7">
        <v>4.259792</v>
      </c>
      <c r="K65" s="7">
        <v>35.694551</v>
      </c>
    </row>
    <row r="66" spans="1:11" ht="15" customHeight="1">
      <c r="A66" s="58" t="s">
        <v>104</v>
      </c>
      <c r="B66" s="27">
        <v>116</v>
      </c>
      <c r="C66" s="17">
        <f t="shared" si="6"/>
        <v>181.9803675848921</v>
      </c>
      <c r="D66" s="23">
        <f t="shared" si="8"/>
        <v>10.97590098054975</v>
      </c>
      <c r="E66" s="24">
        <f t="shared" si="1"/>
        <v>24.17865001945025</v>
      </c>
      <c r="F66" s="25">
        <f t="shared" si="7"/>
        <v>4.259792</v>
      </c>
      <c r="G66" s="59">
        <f t="shared" si="5"/>
        <v>39.414342999999995</v>
      </c>
      <c r="I66" s="7">
        <v>35.154551</v>
      </c>
      <c r="J66" s="7">
        <v>4.259792</v>
      </c>
      <c r="K66" s="7">
        <v>39.414342999999995</v>
      </c>
    </row>
    <row r="67" spans="1:11" ht="15" customHeight="1">
      <c r="A67" s="58" t="s">
        <v>106</v>
      </c>
      <c r="B67" s="27">
        <v>116</v>
      </c>
      <c r="C67" s="17">
        <f t="shared" si="6"/>
        <v>30.996652499482114</v>
      </c>
      <c r="D67" s="23">
        <f t="shared" si="8"/>
        <v>10.97590098054975</v>
      </c>
      <c r="E67" s="24">
        <f t="shared" si="1"/>
        <v>4.11834101945025</v>
      </c>
      <c r="F67" s="25">
        <f t="shared" si="7"/>
        <v>4.259792</v>
      </c>
      <c r="G67" s="59">
        <f t="shared" si="5"/>
        <v>19.354034</v>
      </c>
      <c r="I67" s="7">
        <v>15.094242</v>
      </c>
      <c r="J67" s="7">
        <v>4.259792</v>
      </c>
      <c r="K67" s="7">
        <v>19.354034</v>
      </c>
    </row>
    <row r="68" spans="1:11" ht="15" customHeight="1">
      <c r="A68" s="58" t="s">
        <v>108</v>
      </c>
      <c r="B68" s="27">
        <v>116</v>
      </c>
      <c r="C68" s="17">
        <f t="shared" si="6"/>
        <v>365.96052341639205</v>
      </c>
      <c r="D68" s="23">
        <f t="shared" si="8"/>
        <v>10.97590098054975</v>
      </c>
      <c r="E68" s="24">
        <f t="shared" si="1"/>
        <v>48.623000019450245</v>
      </c>
      <c r="F68" s="25">
        <f t="shared" si="7"/>
        <v>4.259792</v>
      </c>
      <c r="G68" s="59">
        <f t="shared" si="5"/>
        <v>63.858692999999995</v>
      </c>
      <c r="I68" s="7">
        <v>59.598901</v>
      </c>
      <c r="J68" s="7">
        <v>4.259792</v>
      </c>
      <c r="K68" s="7">
        <v>63.858692999999995</v>
      </c>
    </row>
    <row r="69" spans="1:11" ht="15" customHeight="1">
      <c r="A69" s="58" t="s">
        <v>110</v>
      </c>
      <c r="B69" s="27">
        <v>116</v>
      </c>
      <c r="C69" s="17">
        <f t="shared" si="6"/>
        <v>109.98813596669211</v>
      </c>
      <c r="D69" s="23">
        <f t="shared" si="8"/>
        <v>10.97590098054975</v>
      </c>
      <c r="E69" s="24">
        <f t="shared" si="1"/>
        <v>14.61347001945025</v>
      </c>
      <c r="F69" s="25">
        <f t="shared" si="7"/>
        <v>4.259792</v>
      </c>
      <c r="G69" s="59">
        <f t="shared" si="5"/>
        <v>29.849163</v>
      </c>
      <c r="I69" s="7">
        <v>25.589371</v>
      </c>
      <c r="J69" s="7">
        <v>4.259792</v>
      </c>
      <c r="K69" s="7">
        <v>29.849163</v>
      </c>
    </row>
    <row r="70" spans="1:11" ht="15" customHeight="1">
      <c r="A70" s="58" t="s">
        <v>112</v>
      </c>
      <c r="B70" s="27">
        <v>116</v>
      </c>
      <c r="C70" s="17">
        <f t="shared" si="6"/>
        <v>100.98910325117212</v>
      </c>
      <c r="D70" s="23">
        <f t="shared" si="8"/>
        <v>10.97590098054975</v>
      </c>
      <c r="E70" s="24">
        <f t="shared" si="1"/>
        <v>13.417822019450252</v>
      </c>
      <c r="F70" s="25">
        <f t="shared" si="7"/>
        <v>4.259792</v>
      </c>
      <c r="G70" s="59">
        <f t="shared" si="5"/>
        <v>28.653515000000002</v>
      </c>
      <c r="I70" s="7">
        <v>24.393723</v>
      </c>
      <c r="J70" s="7">
        <v>4.259792</v>
      </c>
      <c r="K70" s="7">
        <v>28.653515</v>
      </c>
    </row>
    <row r="71" spans="1:11" ht="15" customHeight="1">
      <c r="A71" s="58" t="s">
        <v>114</v>
      </c>
      <c r="B71" s="27">
        <v>116</v>
      </c>
      <c r="C71" s="17">
        <f t="shared" si="6"/>
        <v>70.9923450945821</v>
      </c>
      <c r="D71" s="23">
        <f t="shared" si="8"/>
        <v>10.97590098054975</v>
      </c>
      <c r="E71" s="24">
        <f t="shared" si="1"/>
        <v>9.432331019450249</v>
      </c>
      <c r="F71" s="25">
        <f t="shared" si="7"/>
        <v>4.259792</v>
      </c>
      <c r="G71" s="59">
        <f t="shared" si="5"/>
        <v>24.668024</v>
      </c>
      <c r="I71" s="7">
        <v>20.408231999999998</v>
      </c>
      <c r="J71" s="7">
        <v>4.259792</v>
      </c>
      <c r="K71" s="7">
        <v>24.668024000000003</v>
      </c>
    </row>
    <row r="72" spans="1:11" ht="15" customHeight="1">
      <c r="A72" s="58" t="s">
        <v>116</v>
      </c>
      <c r="B72" s="27">
        <v>116</v>
      </c>
      <c r="C72" s="17">
        <f t="shared" si="6"/>
        <v>86.99060707964213</v>
      </c>
      <c r="D72" s="23">
        <f t="shared" si="8"/>
        <v>10.97590098054975</v>
      </c>
      <c r="E72" s="24">
        <f t="shared" si="1"/>
        <v>11.557925019450252</v>
      </c>
      <c r="F72" s="25">
        <f t="shared" si="7"/>
        <v>4.259792</v>
      </c>
      <c r="G72" s="59">
        <f t="shared" si="5"/>
        <v>26.793618000000002</v>
      </c>
      <c r="I72" s="7">
        <v>22.533826</v>
      </c>
      <c r="J72" s="7">
        <v>4.259792</v>
      </c>
      <c r="K72" s="7">
        <v>26.793618</v>
      </c>
    </row>
    <row r="73" spans="1:11" ht="15" customHeight="1">
      <c r="A73" s="58" t="s">
        <v>118</v>
      </c>
      <c r="B73" s="27">
        <v>116</v>
      </c>
      <c r="C73" s="17">
        <f t="shared" si="6"/>
        <v>118.9871686822121</v>
      </c>
      <c r="D73" s="23">
        <f t="shared" si="8"/>
        <v>10.97590098054975</v>
      </c>
      <c r="E73" s="24">
        <f t="shared" si="1"/>
        <v>15.80911801945025</v>
      </c>
      <c r="F73" s="25">
        <f t="shared" si="7"/>
        <v>4.259792</v>
      </c>
      <c r="G73" s="59">
        <f t="shared" si="5"/>
        <v>31.044811</v>
      </c>
      <c r="I73" s="7">
        <v>26.785019</v>
      </c>
      <c r="J73" s="7">
        <v>4.259792</v>
      </c>
      <c r="K73" s="7">
        <v>31.044811</v>
      </c>
    </row>
    <row r="74" spans="1:11" ht="15" customHeight="1">
      <c r="A74" s="58" t="s">
        <v>120</v>
      </c>
      <c r="B74" s="27">
        <v>116</v>
      </c>
      <c r="C74" s="17">
        <f t="shared" si="6"/>
        <v>97.98943571465212</v>
      </c>
      <c r="D74" s="23">
        <f t="shared" si="8"/>
        <v>10.97590098054975</v>
      </c>
      <c r="E74" s="24">
        <f t="shared" si="1"/>
        <v>13.01927401945025</v>
      </c>
      <c r="F74" s="25">
        <f t="shared" si="7"/>
        <v>4.259792</v>
      </c>
      <c r="G74" s="59">
        <f t="shared" si="5"/>
        <v>28.254967</v>
      </c>
      <c r="I74" s="7">
        <v>23.995175</v>
      </c>
      <c r="J74" s="7">
        <v>4.259792</v>
      </c>
      <c r="K74" s="7">
        <v>28.254966999999997</v>
      </c>
    </row>
    <row r="75" spans="1:11" ht="15" customHeight="1">
      <c r="A75" s="58" t="s">
        <v>122</v>
      </c>
      <c r="B75" s="27">
        <v>116</v>
      </c>
      <c r="C75" s="17">
        <f t="shared" si="6"/>
        <v>197.9786446229321</v>
      </c>
      <c r="D75" s="23">
        <f t="shared" si="8"/>
        <v>10.97590098054975</v>
      </c>
      <c r="E75" s="24">
        <f t="shared" si="1"/>
        <v>26.30424601945025</v>
      </c>
      <c r="F75" s="25">
        <f t="shared" si="7"/>
        <v>4.259792</v>
      </c>
      <c r="G75" s="59">
        <f t="shared" si="5"/>
        <v>41.539939</v>
      </c>
      <c r="I75" s="7">
        <v>37.280147</v>
      </c>
      <c r="J75" s="7">
        <v>4.259792</v>
      </c>
      <c r="K75" s="7">
        <v>41.539939</v>
      </c>
    </row>
    <row r="76" spans="1:11" ht="15" customHeight="1">
      <c r="A76" s="58" t="s">
        <v>124</v>
      </c>
      <c r="B76" s="27">
        <v>116</v>
      </c>
      <c r="C76" s="17">
        <f t="shared" si="6"/>
        <v>180.9804733883921</v>
      </c>
      <c r="D76" s="23">
        <f t="shared" si="8"/>
        <v>10.97590098054975</v>
      </c>
      <c r="E76" s="24">
        <f t="shared" si="1"/>
        <v>24.04580001945025</v>
      </c>
      <c r="F76" s="25">
        <f t="shared" si="7"/>
        <v>4.259792</v>
      </c>
      <c r="G76" s="59">
        <f t="shared" si="5"/>
        <v>39.281493</v>
      </c>
      <c r="I76" s="7">
        <v>35.021701</v>
      </c>
      <c r="J76" s="7">
        <v>4.259792</v>
      </c>
      <c r="K76" s="7">
        <v>39.281493</v>
      </c>
    </row>
    <row r="77" spans="1:11" ht="15" customHeight="1">
      <c r="A77" s="58" t="s">
        <v>126</v>
      </c>
      <c r="B77" s="27">
        <v>116</v>
      </c>
      <c r="C77" s="17">
        <f t="shared" si="6"/>
        <v>34.99622928548211</v>
      </c>
      <c r="D77" s="23">
        <f t="shared" si="8"/>
        <v>10.97590098054975</v>
      </c>
      <c r="E77" s="24">
        <f t="shared" si="1"/>
        <v>4.64974101945025</v>
      </c>
      <c r="F77" s="25">
        <f t="shared" si="7"/>
        <v>4.259793</v>
      </c>
      <c r="G77" s="59">
        <f t="shared" si="5"/>
        <v>19.885435</v>
      </c>
      <c r="I77" s="7">
        <v>15.625642</v>
      </c>
      <c r="J77" s="7">
        <v>4.259793</v>
      </c>
      <c r="K77" s="7">
        <v>19.885434999999998</v>
      </c>
    </row>
    <row r="78" spans="1:11" ht="15" customHeight="1">
      <c r="A78" s="58" t="s">
        <v>128</v>
      </c>
      <c r="B78" s="27">
        <v>116</v>
      </c>
      <c r="C78" s="17">
        <f t="shared" si="6"/>
        <v>264.9714127851221</v>
      </c>
      <c r="D78" s="23">
        <f t="shared" si="8"/>
        <v>10.97590098054975</v>
      </c>
      <c r="E78" s="24">
        <f t="shared" si="1"/>
        <v>35.20517701945025</v>
      </c>
      <c r="F78" s="25">
        <f t="shared" si="7"/>
        <v>4.259792</v>
      </c>
      <c r="G78" s="59">
        <f t="shared" si="5"/>
        <v>50.44087</v>
      </c>
      <c r="I78" s="7">
        <v>46.181078</v>
      </c>
      <c r="J78" s="7">
        <v>4.259792</v>
      </c>
      <c r="K78" s="7">
        <v>50.44087</v>
      </c>
    </row>
    <row r="79" spans="1:11" ht="15" customHeight="1">
      <c r="A79" s="58" t="s">
        <v>130</v>
      </c>
      <c r="B79" s="27">
        <v>116</v>
      </c>
      <c r="C79" s="17">
        <f t="shared" si="6"/>
        <v>152.98349609831214</v>
      </c>
      <c r="D79" s="23">
        <f t="shared" si="8"/>
        <v>10.97590098054975</v>
      </c>
      <c r="E79" s="24">
        <f t="shared" si="1"/>
        <v>20.326008019450253</v>
      </c>
      <c r="F79" s="25">
        <f t="shared" si="7"/>
        <v>4.259792</v>
      </c>
      <c r="G79" s="59">
        <f t="shared" si="5"/>
        <v>35.561701</v>
      </c>
      <c r="I79" s="7">
        <v>31.301909000000002</v>
      </c>
      <c r="J79" s="7">
        <v>4.259792</v>
      </c>
      <c r="K79" s="7">
        <v>35.561701</v>
      </c>
    </row>
    <row r="80" spans="1:11" ht="15" customHeight="1">
      <c r="A80" s="58" t="s">
        <v>132</v>
      </c>
      <c r="B80" s="27">
        <v>116</v>
      </c>
      <c r="C80" s="17">
        <f t="shared" si="6"/>
        <v>423.9542663895521</v>
      </c>
      <c r="D80" s="23">
        <f t="shared" si="8"/>
        <v>10.97590098054975</v>
      </c>
      <c r="E80" s="24">
        <f t="shared" si="1"/>
        <v>56.32828401945025</v>
      </c>
      <c r="F80" s="25">
        <f t="shared" si="7"/>
        <v>4.259792</v>
      </c>
      <c r="G80" s="59">
        <f t="shared" si="5"/>
        <v>71.56397700000001</v>
      </c>
      <c r="I80" s="7">
        <v>67.304185</v>
      </c>
      <c r="J80" s="7">
        <v>4.259792</v>
      </c>
      <c r="K80" s="7">
        <v>71.563977</v>
      </c>
    </row>
    <row r="81" spans="1:11" ht="15" customHeight="1">
      <c r="A81" s="58" t="s">
        <v>134</v>
      </c>
      <c r="B81" s="27">
        <v>116</v>
      </c>
      <c r="C81" s="17">
        <f t="shared" si="6"/>
        <v>128.44914074465214</v>
      </c>
      <c r="D81" s="23">
        <f t="shared" si="8"/>
        <v>10.97590098054975</v>
      </c>
      <c r="E81" s="24">
        <f aca="true" t="shared" si="9" ref="E81:E95">I81-D81</f>
        <v>17.066274019450255</v>
      </c>
      <c r="F81" s="25">
        <f t="shared" si="7"/>
        <v>4.259792</v>
      </c>
      <c r="G81" s="59">
        <f t="shared" si="5"/>
        <v>32.301967000000005</v>
      </c>
      <c r="I81" s="7">
        <v>28.042175000000004</v>
      </c>
      <c r="J81" s="7">
        <v>4.259792</v>
      </c>
      <c r="K81" s="7">
        <v>32.301967</v>
      </c>
    </row>
    <row r="82" spans="1:11" ht="15" customHeight="1">
      <c r="A82" s="58" t="s">
        <v>136</v>
      </c>
      <c r="B82" s="27">
        <v>116</v>
      </c>
      <c r="C82" s="17">
        <f t="shared" si="6"/>
        <v>320.96537489177217</v>
      </c>
      <c r="D82" s="23">
        <f t="shared" si="8"/>
        <v>10.97590098054975</v>
      </c>
      <c r="E82" s="24">
        <f t="shared" si="9"/>
        <v>42.644762019450255</v>
      </c>
      <c r="F82" s="25">
        <f t="shared" si="7"/>
        <v>4.259792</v>
      </c>
      <c r="G82" s="59">
        <f t="shared" si="5"/>
        <v>57.880455000000005</v>
      </c>
      <c r="I82" s="7">
        <v>53.62066300000001</v>
      </c>
      <c r="J82" s="7">
        <v>4.259792</v>
      </c>
      <c r="K82" s="7">
        <v>57.880455000000005</v>
      </c>
    </row>
    <row r="83" spans="1:11" ht="15" customHeight="1">
      <c r="A83" s="58" t="s">
        <v>138</v>
      </c>
      <c r="B83" s="27">
        <v>116</v>
      </c>
      <c r="C83" s="17">
        <f t="shared" si="6"/>
        <v>212.9770274644721</v>
      </c>
      <c r="D83" s="23">
        <f t="shared" si="8"/>
        <v>10.97590098054975</v>
      </c>
      <c r="E83" s="24">
        <f t="shared" si="9"/>
        <v>28.296992019450247</v>
      </c>
      <c r="F83" s="25">
        <f t="shared" si="7"/>
        <v>4.259792</v>
      </c>
      <c r="G83" s="59">
        <f t="shared" si="5"/>
        <v>43.532684999999994</v>
      </c>
      <c r="I83" s="7">
        <v>39.272892999999996</v>
      </c>
      <c r="J83" s="7">
        <v>4.259792</v>
      </c>
      <c r="K83" s="7">
        <v>43.532685</v>
      </c>
    </row>
    <row r="84" spans="1:11" ht="15" customHeight="1">
      <c r="A84" s="58" t="s">
        <v>140</v>
      </c>
      <c r="B84" s="27">
        <v>116</v>
      </c>
      <c r="C84" s="17">
        <f t="shared" si="6"/>
        <v>65.99288163857211</v>
      </c>
      <c r="D84" s="23">
        <f t="shared" si="8"/>
        <v>10.97590098054975</v>
      </c>
      <c r="E84" s="24">
        <f t="shared" si="9"/>
        <v>8.768082019450251</v>
      </c>
      <c r="F84" s="25">
        <f t="shared" si="7"/>
        <v>4.259792</v>
      </c>
      <c r="G84" s="59">
        <f t="shared" si="5"/>
        <v>24.003775</v>
      </c>
      <c r="I84" s="7">
        <v>19.743983</v>
      </c>
      <c r="J84" s="7">
        <v>4.259792</v>
      </c>
      <c r="K84" s="7">
        <v>24.003774999999997</v>
      </c>
    </row>
    <row r="85" spans="1:11" ht="15" customHeight="1">
      <c r="A85" s="58" t="s">
        <v>142</v>
      </c>
      <c r="B85" s="27">
        <v>116</v>
      </c>
      <c r="C85" s="17">
        <f t="shared" si="6"/>
        <v>1.4639213442945832E-07</v>
      </c>
      <c r="D85" s="23">
        <f t="shared" si="8"/>
        <v>10.97590098054975</v>
      </c>
      <c r="E85" s="24">
        <f t="shared" si="9"/>
        <v>1.945025296379299E-08</v>
      </c>
      <c r="F85" s="25">
        <f t="shared" si="7"/>
        <v>4.259792</v>
      </c>
      <c r="G85" s="59">
        <f t="shared" si="5"/>
        <v>15.235693000000001</v>
      </c>
      <c r="I85" s="7">
        <v>10.975901000000002</v>
      </c>
      <c r="J85" s="7">
        <v>4.259792</v>
      </c>
      <c r="K85" s="7">
        <v>15.235693</v>
      </c>
    </row>
    <row r="86" spans="1:11" ht="15" customHeight="1">
      <c r="A86" s="58" t="s">
        <v>144</v>
      </c>
      <c r="B86" s="27">
        <v>116</v>
      </c>
      <c r="C86" s="17">
        <f t="shared" si="6"/>
        <v>342.9660051253421</v>
      </c>
      <c r="D86" s="23">
        <f t="shared" si="8"/>
        <v>10.97590098054975</v>
      </c>
      <c r="E86" s="24">
        <f t="shared" si="9"/>
        <v>45.56785501945025</v>
      </c>
      <c r="F86" s="25">
        <f t="shared" si="7"/>
        <v>4.259792</v>
      </c>
      <c r="G86" s="59">
        <f t="shared" si="5"/>
        <v>60.803548</v>
      </c>
      <c r="I86" s="7">
        <v>56.543755999999995</v>
      </c>
      <c r="J86" s="7">
        <v>4.259792</v>
      </c>
      <c r="K86" s="7">
        <v>60.803548</v>
      </c>
    </row>
    <row r="87" spans="1:11" ht="15" customHeight="1">
      <c r="A87" s="58" t="s">
        <v>146</v>
      </c>
      <c r="B87" s="27">
        <v>116</v>
      </c>
      <c r="C87" s="17">
        <f t="shared" si="6"/>
        <v>184.9800501743921</v>
      </c>
      <c r="D87" s="23">
        <f t="shared" si="8"/>
        <v>10.97590098054975</v>
      </c>
      <c r="E87" s="24">
        <f t="shared" si="9"/>
        <v>24.57720001945025</v>
      </c>
      <c r="F87" s="25">
        <f t="shared" si="7"/>
        <v>4.259792</v>
      </c>
      <c r="G87" s="59">
        <f t="shared" si="5"/>
        <v>39.812892999999995</v>
      </c>
      <c r="I87" s="7">
        <v>35.553101</v>
      </c>
      <c r="J87" s="7">
        <v>4.259792</v>
      </c>
      <c r="K87" s="7">
        <v>39.812892999999995</v>
      </c>
    </row>
    <row r="88" spans="1:11" ht="15" customHeight="1">
      <c r="A88" s="58" t="s">
        <v>221</v>
      </c>
      <c r="B88" s="27">
        <v>116</v>
      </c>
      <c r="C88" s="17">
        <f t="shared" si="6"/>
        <v>154.9832844913121</v>
      </c>
      <c r="D88" s="23">
        <f t="shared" si="8"/>
        <v>10.97590098054975</v>
      </c>
      <c r="E88" s="24">
        <f t="shared" si="9"/>
        <v>20.591708019450248</v>
      </c>
      <c r="F88" s="25">
        <f t="shared" si="7"/>
        <v>4.259792</v>
      </c>
      <c r="G88" s="59">
        <f t="shared" si="5"/>
        <v>35.827400999999995</v>
      </c>
      <c r="I88" s="7">
        <v>31.567608999999997</v>
      </c>
      <c r="J88" s="7">
        <v>4.259792</v>
      </c>
      <c r="K88" s="7">
        <v>35.827401</v>
      </c>
    </row>
    <row r="89" spans="1:11" ht="15" customHeight="1">
      <c r="A89" s="58" t="s">
        <v>223</v>
      </c>
      <c r="B89" s="27">
        <v>116</v>
      </c>
      <c r="C89" s="17">
        <f t="shared" si="6"/>
        <v>111.8829298241921</v>
      </c>
      <c r="D89" s="23">
        <f t="shared" si="8"/>
        <v>10.97590098054975</v>
      </c>
      <c r="E89" s="24">
        <f t="shared" si="9"/>
        <v>14.865220019450248</v>
      </c>
      <c r="F89" s="25">
        <f t="shared" si="7"/>
        <v>4.259792</v>
      </c>
      <c r="G89" s="59">
        <f t="shared" si="5"/>
        <v>30.100913</v>
      </c>
      <c r="I89" s="7">
        <v>25.841120999999998</v>
      </c>
      <c r="J89" s="7">
        <v>4.259792</v>
      </c>
      <c r="K89" s="7">
        <v>30.100913000000002</v>
      </c>
    </row>
    <row r="90" spans="1:11" ht="15" customHeight="1">
      <c r="A90" s="58" t="s">
        <v>225</v>
      </c>
      <c r="B90" s="27">
        <v>116</v>
      </c>
      <c r="C90" s="17">
        <f t="shared" si="6"/>
        <v>26.99708323997211</v>
      </c>
      <c r="D90" s="23">
        <f t="shared" si="8"/>
        <v>10.97590098054975</v>
      </c>
      <c r="E90" s="24">
        <f t="shared" si="9"/>
        <v>3.58694201945025</v>
      </c>
      <c r="F90" s="25">
        <f t="shared" si="7"/>
        <v>4.259792</v>
      </c>
      <c r="G90" s="59">
        <f t="shared" si="5"/>
        <v>18.822635</v>
      </c>
      <c r="I90" s="7">
        <v>14.562842999999999</v>
      </c>
      <c r="J90" s="7">
        <v>4.259792</v>
      </c>
      <c r="K90" s="7">
        <v>18.822635</v>
      </c>
    </row>
    <row r="91" spans="1:11" ht="15" customHeight="1">
      <c r="A91" s="58" t="s">
        <v>227</v>
      </c>
      <c r="B91" s="27">
        <v>116</v>
      </c>
      <c r="C91" s="17">
        <f t="shared" si="6"/>
        <v>139.9849016497721</v>
      </c>
      <c r="D91" s="23">
        <f t="shared" si="8"/>
        <v>10.97590098054975</v>
      </c>
      <c r="E91" s="24">
        <f t="shared" si="9"/>
        <v>18.598962019450248</v>
      </c>
      <c r="F91" s="25">
        <f t="shared" si="7"/>
        <v>4.259792</v>
      </c>
      <c r="G91" s="59">
        <f t="shared" si="5"/>
        <v>33.834655</v>
      </c>
      <c r="I91" s="7">
        <v>29.574862999999997</v>
      </c>
      <c r="J91" s="7">
        <v>4.259792</v>
      </c>
      <c r="K91" s="7">
        <v>33.834655</v>
      </c>
    </row>
    <row r="92" spans="1:11" ht="15" customHeight="1">
      <c r="A92" s="58" t="s">
        <v>229</v>
      </c>
      <c r="B92" s="27">
        <v>253</v>
      </c>
      <c r="C92" s="17">
        <f>E92*7.52649</f>
        <v>162.98241896579646</v>
      </c>
      <c r="D92" s="64">
        <f>B92*19621/62210*30/100</f>
        <v>23.938818517923163</v>
      </c>
      <c r="E92" s="24">
        <f t="shared" si="9"/>
        <v>21.654505482076832</v>
      </c>
      <c r="F92" s="146">
        <f>J92</f>
        <v>4.259792</v>
      </c>
      <c r="G92" s="59">
        <f t="shared" si="5"/>
        <v>49.85311599999999</v>
      </c>
      <c r="I92" s="7">
        <v>45.593323999999996</v>
      </c>
      <c r="J92" s="7">
        <v>4.259792</v>
      </c>
      <c r="K92" s="7">
        <v>49.853116</v>
      </c>
    </row>
    <row r="93" spans="1:11" ht="15" customHeight="1">
      <c r="A93" s="58" t="s">
        <v>231</v>
      </c>
      <c r="B93" s="27">
        <v>253</v>
      </c>
      <c r="C93" s="17">
        <f>E93*7.52649</f>
        <v>367.9603002383665</v>
      </c>
      <c r="D93" s="23">
        <f>B93*19621/62210*30/100</f>
        <v>23.938818517923163</v>
      </c>
      <c r="E93" s="24">
        <f t="shared" si="9"/>
        <v>48.88869848207683</v>
      </c>
      <c r="F93" s="25">
        <f>J93</f>
        <v>4.259793</v>
      </c>
      <c r="G93" s="59">
        <f t="shared" si="5"/>
        <v>77.08731</v>
      </c>
      <c r="I93" s="7">
        <v>72.827517</v>
      </c>
      <c r="J93" s="7">
        <v>4.259793</v>
      </c>
      <c r="K93" s="7">
        <v>77.08731</v>
      </c>
    </row>
    <row r="94" spans="1:11" ht="15" customHeight="1">
      <c r="A94" s="58" t="s">
        <v>233</v>
      </c>
      <c r="B94" s="27">
        <v>255</v>
      </c>
      <c r="C94" s="17">
        <f>E94*7.52649</f>
        <v>109.98813439025477</v>
      </c>
      <c r="D94" s="23">
        <f>B94*19621/62210*30/100</f>
        <v>24.128058190001607</v>
      </c>
      <c r="E94" s="24">
        <f t="shared" si="9"/>
        <v>14.613469809998389</v>
      </c>
      <c r="F94" s="25">
        <f>J94</f>
        <v>4.259792</v>
      </c>
      <c r="G94" s="59">
        <f t="shared" si="5"/>
        <v>43.00131999999999</v>
      </c>
      <c r="I94" s="7">
        <v>38.741527999999995</v>
      </c>
      <c r="J94" s="7">
        <v>4.259792</v>
      </c>
      <c r="K94" s="7">
        <v>43.00132</v>
      </c>
    </row>
    <row r="95" spans="1:11" ht="15" customHeight="1" thickBot="1">
      <c r="A95" s="58" t="s">
        <v>235</v>
      </c>
      <c r="B95" s="60">
        <v>255</v>
      </c>
      <c r="C95" s="17">
        <f>E95*7.52649</f>
        <v>335.9637636833647</v>
      </c>
      <c r="D95" s="65">
        <f>B95*19621/62210*30/100</f>
        <v>24.128058190001607</v>
      </c>
      <c r="E95" s="66">
        <f t="shared" si="9"/>
        <v>44.63750880999838</v>
      </c>
      <c r="F95" s="25">
        <f>J95</f>
        <v>4.259792</v>
      </c>
      <c r="G95" s="68">
        <f t="shared" si="5"/>
        <v>73.025359</v>
      </c>
      <c r="I95" s="7">
        <v>68.76556699999999</v>
      </c>
      <c r="J95" s="7">
        <v>4.259792</v>
      </c>
      <c r="K95" s="7">
        <v>73.025359</v>
      </c>
    </row>
    <row r="96" spans="1:11" ht="16.5" thickBot="1">
      <c r="A96" s="194" t="s">
        <v>633</v>
      </c>
      <c r="B96" s="194"/>
      <c r="C96" s="69">
        <f>SUM(C56:C95)</f>
        <v>7167.852783746187</v>
      </c>
      <c r="D96" s="32">
        <f>SUM(D56:D95)</f>
        <v>491.2661887156402</v>
      </c>
      <c r="E96" s="32">
        <f>SUM(E56:E95)</f>
        <v>952.3500042843594</v>
      </c>
      <c r="F96" s="32">
        <f>SUM(F56:F95)</f>
        <v>170.39168300000009</v>
      </c>
      <c r="G96" s="33">
        <f>SUM(G56:G95)</f>
        <v>1614.0078760000001</v>
      </c>
      <c r="I96" s="34">
        <f>SUM(I56:I95)</f>
        <v>1443.6161929999996</v>
      </c>
      <c r="J96" s="34">
        <f>SUM(J56:J95)</f>
        <v>170.39168300000009</v>
      </c>
      <c r="K96" s="34">
        <f>SUM(K56:K95)</f>
        <v>1614.0078760000001</v>
      </c>
    </row>
    <row r="97" spans="1:11" ht="16.5" thickBot="1">
      <c r="A97" s="195" t="s">
        <v>640</v>
      </c>
      <c r="B97" s="195"/>
      <c r="C97" s="61">
        <f>SUM(C44+C96)</f>
        <v>15899.894836383974</v>
      </c>
      <c r="D97" s="50">
        <f>SUM(D44+D96)</f>
        <v>926.517434496061</v>
      </c>
      <c r="E97" s="50">
        <f>SUM(E44+E96)</f>
        <v>2112.524541503938</v>
      </c>
      <c r="F97" s="50">
        <f>SUM(F44+F96)</f>
        <v>340.7833650000002</v>
      </c>
      <c r="G97" s="62">
        <f>SUM(G44+G96)</f>
        <v>3379.8253409999998</v>
      </c>
      <c r="I97" s="52">
        <f>SUM(I44+I96)</f>
        <v>3039.0419759999995</v>
      </c>
      <c r="J97" s="52">
        <f>SUM(J44+J96)</f>
        <v>340.7833650000002</v>
      </c>
      <c r="K97" s="52">
        <f>SUM(K44+K96)</f>
        <v>3379.8253409999998</v>
      </c>
    </row>
    <row r="98" ht="14.25" thickBot="1" thickTop="1"/>
    <row r="99" spans="4:7" ht="15.75" customHeight="1">
      <c r="D99" s="186" t="s">
        <v>634</v>
      </c>
      <c r="E99" s="188" t="s">
        <v>635</v>
      </c>
      <c r="F99" s="169" t="s">
        <v>636</v>
      </c>
      <c r="G99" s="39"/>
    </row>
    <row r="100" spans="4:7" ht="15.75" customHeight="1" thickBot="1">
      <c r="D100" s="187"/>
      <c r="E100" s="189"/>
      <c r="F100" s="170"/>
      <c r="G100" s="39"/>
    </row>
    <row r="101" spans="1:7" ht="15.75">
      <c r="A101" s="173" t="s">
        <v>637</v>
      </c>
      <c r="B101" s="174"/>
      <c r="C101" s="174"/>
      <c r="D101" s="40">
        <f>SUM(G4:G5)</f>
        <v>106.92782699999998</v>
      </c>
      <c r="E101" s="41">
        <v>2</v>
      </c>
      <c r="F101" s="40">
        <f>D101/E101</f>
        <v>53.46391349999999</v>
      </c>
      <c r="G101" s="4"/>
    </row>
    <row r="102" spans="1:7" ht="15.75">
      <c r="A102" s="176" t="s">
        <v>638</v>
      </c>
      <c r="B102" s="177"/>
      <c r="C102" s="177"/>
      <c r="D102" s="42">
        <f>G97-D103-D101</f>
        <v>3029.9304089999996</v>
      </c>
      <c r="E102" s="43">
        <v>74</v>
      </c>
      <c r="F102" s="63">
        <f>D102/E102</f>
        <v>40.94500552702702</v>
      </c>
      <c r="G102" s="4"/>
    </row>
    <row r="103" spans="1:7" ht="16.5" thickBot="1">
      <c r="A103" s="179" t="s">
        <v>639</v>
      </c>
      <c r="B103" s="180"/>
      <c r="C103" s="180"/>
      <c r="D103" s="44">
        <f>SUM(G92:G95)</f>
        <v>242.967105</v>
      </c>
      <c r="E103" s="45">
        <v>4</v>
      </c>
      <c r="F103" s="44">
        <f>D103/E103</f>
        <v>60.74177625</v>
      </c>
      <c r="G103" s="4"/>
    </row>
    <row r="104" spans="2:6" ht="16.5" thickBot="1">
      <c r="B104" s="190"/>
      <c r="C104" s="190"/>
      <c r="D104" s="46">
        <f>SUM(D101:D103)</f>
        <v>3379.8253409999998</v>
      </c>
      <c r="E104" s="46">
        <f>SUM(E101:E103)</f>
        <v>80</v>
      </c>
      <c r="F104" s="44">
        <f>D104/E104</f>
        <v>42.247816762499994</v>
      </c>
    </row>
  </sheetData>
  <sheetProtection/>
  <mergeCells count="33">
    <mergeCell ref="A101:C101"/>
    <mergeCell ref="A102:C102"/>
    <mergeCell ref="A103:C103"/>
    <mergeCell ref="B104:C104"/>
    <mergeCell ref="I54:I55"/>
    <mergeCell ref="J54:J55"/>
    <mergeCell ref="K54:K55"/>
    <mergeCell ref="A96:B96"/>
    <mergeCell ref="A97:B97"/>
    <mergeCell ref="D99:D100"/>
    <mergeCell ref="E99:E100"/>
    <mergeCell ref="F99:F100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J2:J3"/>
    <mergeCell ref="K2:K3"/>
    <mergeCell ref="A44:B44"/>
    <mergeCell ref="D46:D47"/>
    <mergeCell ref="E46:E47"/>
    <mergeCell ref="F46:F47"/>
    <mergeCell ref="A1:G1"/>
    <mergeCell ref="A2:A3"/>
    <mergeCell ref="C2:C3"/>
    <mergeCell ref="F2:F3"/>
    <mergeCell ref="G2:G3"/>
    <mergeCell ref="I2:I3"/>
  </mergeCells>
  <printOptions/>
  <pageMargins left="0.7" right="0.4" top="0.17" bottom="0.19" header="0.12" footer="0.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31">
      <selection activeCell="C56" sqref="C56:C95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9.57421875" style="0" customWidth="1"/>
    <col min="10" max="10" width="8.28125" style="0" customWidth="1"/>
    <col min="11" max="11" width="10.421875" style="0" customWidth="1"/>
  </cols>
  <sheetData>
    <row r="1" spans="1:10" ht="42.75" customHeight="1" thickBot="1">
      <c r="A1" s="196" t="s">
        <v>660</v>
      </c>
      <c r="B1" s="197"/>
      <c r="C1" s="197"/>
      <c r="D1" s="197"/>
      <c r="E1" s="197"/>
      <c r="F1" s="197"/>
      <c r="G1" s="198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1.7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" customHeight="1">
      <c r="A4" s="15" t="s">
        <v>3</v>
      </c>
      <c r="B4" s="16">
        <v>96</v>
      </c>
      <c r="C4" s="17">
        <f>E4*7.52649</f>
        <v>127.98619929621898</v>
      </c>
      <c r="D4" s="18">
        <f>B4*19621/62210*30/100</f>
        <v>9.083504259765311</v>
      </c>
      <c r="E4" s="19">
        <f>I4-D4</f>
        <v>17.00476574023469</v>
      </c>
      <c r="F4" s="20">
        <f>J4</f>
        <v>4.259792</v>
      </c>
      <c r="G4" s="21">
        <f aca="true" t="shared" si="0" ref="G4:G43">D4+E4+F4</f>
        <v>30.348062000000002</v>
      </c>
      <c r="I4" s="7">
        <v>26.088269999999998</v>
      </c>
      <c r="J4" s="7">
        <v>4.259792</v>
      </c>
      <c r="K4" s="7">
        <v>30.348062</v>
      </c>
    </row>
    <row r="5" spans="1:11" ht="15" customHeight="1">
      <c r="A5" s="15" t="s">
        <v>6</v>
      </c>
      <c r="B5" s="17">
        <v>96</v>
      </c>
      <c r="C5" s="17">
        <f>E5*7.52649</f>
        <v>154.983274863309</v>
      </c>
      <c r="D5" s="23">
        <f>B5*19621/62210*30/100</f>
        <v>9.083504259765311</v>
      </c>
      <c r="E5" s="24">
        <f aca="true" t="shared" si="1" ref="E5:E80">I5-D5</f>
        <v>20.59170674023469</v>
      </c>
      <c r="F5" s="25">
        <f>J5</f>
        <v>4.259792</v>
      </c>
      <c r="G5" s="26">
        <f t="shared" si="0"/>
        <v>33.935003</v>
      </c>
      <c r="I5" s="7">
        <v>29.675211</v>
      </c>
      <c r="J5" s="7">
        <v>4.259792</v>
      </c>
      <c r="K5" s="7">
        <v>33.935003</v>
      </c>
    </row>
    <row r="6" spans="1:11" ht="15" customHeight="1">
      <c r="A6" s="15" t="s">
        <v>8</v>
      </c>
      <c r="B6" s="27">
        <v>116</v>
      </c>
      <c r="C6" s="17">
        <f aca="true" t="shared" si="2" ref="C6:C39">E6*7.52649</f>
        <v>407.9559968780021</v>
      </c>
      <c r="D6" s="23">
        <f>B6*19621/62210*30/100</f>
        <v>10.97590098054975</v>
      </c>
      <c r="E6" s="24">
        <f t="shared" si="1"/>
        <v>54.20268901945025</v>
      </c>
      <c r="F6" s="25">
        <f aca="true" t="shared" si="3" ref="F6:F39">J6</f>
        <v>4.259792</v>
      </c>
      <c r="G6" s="26">
        <f t="shared" si="0"/>
        <v>69.438382</v>
      </c>
      <c r="I6" s="7">
        <v>65.17859</v>
      </c>
      <c r="J6" s="7">
        <v>4.259792</v>
      </c>
      <c r="K6" s="7">
        <v>69.43838199999999</v>
      </c>
    </row>
    <row r="7" spans="1:11" ht="15" customHeight="1">
      <c r="A7" s="15" t="s">
        <v>10</v>
      </c>
      <c r="B7" s="27">
        <v>116</v>
      </c>
      <c r="C7" s="17">
        <f t="shared" si="2"/>
        <v>13.99449222524211</v>
      </c>
      <c r="D7" s="23">
        <f>B7*19621/62210*30/100</f>
        <v>10.97590098054975</v>
      </c>
      <c r="E7" s="24">
        <f t="shared" si="1"/>
        <v>1.8593650194502498</v>
      </c>
      <c r="F7" s="25">
        <f t="shared" si="3"/>
        <v>4.259792</v>
      </c>
      <c r="G7" s="26">
        <f t="shared" si="0"/>
        <v>17.095057999999998</v>
      </c>
      <c r="I7" s="7">
        <v>12.835265999999999</v>
      </c>
      <c r="J7" s="7">
        <v>4.259792</v>
      </c>
      <c r="K7" s="7">
        <v>17.095057999999998</v>
      </c>
    </row>
    <row r="8" spans="1:11" ht="15" customHeight="1">
      <c r="A8" s="15" t="s">
        <v>12</v>
      </c>
      <c r="B8" s="27">
        <v>116</v>
      </c>
      <c r="C8" s="17">
        <f t="shared" si="2"/>
        <v>470.94919578068203</v>
      </c>
      <c r="D8" s="23">
        <f aca="true" t="shared" si="4" ref="D8:D39">B8*19621/62210*30/100</f>
        <v>10.97590098054975</v>
      </c>
      <c r="E8" s="24">
        <f t="shared" si="1"/>
        <v>62.57222101945024</v>
      </c>
      <c r="F8" s="25">
        <f t="shared" si="3"/>
        <v>4.259792</v>
      </c>
      <c r="G8" s="26">
        <f t="shared" si="0"/>
        <v>77.807914</v>
      </c>
      <c r="I8" s="7">
        <v>73.54812199999999</v>
      </c>
      <c r="J8" s="7">
        <v>4.259792</v>
      </c>
      <c r="K8" s="7">
        <v>77.807914</v>
      </c>
    </row>
    <row r="9" spans="1:11" ht="15" customHeight="1">
      <c r="A9" s="15" t="s">
        <v>14</v>
      </c>
      <c r="B9" s="27">
        <v>116</v>
      </c>
      <c r="C9" s="17">
        <f t="shared" si="2"/>
        <v>110.98802263670214</v>
      </c>
      <c r="D9" s="23">
        <f t="shared" si="4"/>
        <v>10.97590098054975</v>
      </c>
      <c r="E9" s="24">
        <f t="shared" si="1"/>
        <v>14.746319019450254</v>
      </c>
      <c r="F9" s="25">
        <f t="shared" si="3"/>
        <v>4.259792</v>
      </c>
      <c r="G9" s="26">
        <f t="shared" si="0"/>
        <v>29.982012000000005</v>
      </c>
      <c r="I9" s="7">
        <v>25.722220000000004</v>
      </c>
      <c r="J9" s="7">
        <v>4.259792</v>
      </c>
      <c r="K9" s="7">
        <v>29.982011999999997</v>
      </c>
    </row>
    <row r="10" spans="1:11" ht="15" customHeight="1">
      <c r="A10" s="15" t="s">
        <v>16</v>
      </c>
      <c r="B10" s="27">
        <v>116</v>
      </c>
      <c r="C10" s="17">
        <f t="shared" si="2"/>
        <v>250.97293166657212</v>
      </c>
      <c r="D10" s="23">
        <f t="shared" si="4"/>
        <v>10.97590098054975</v>
      </c>
      <c r="E10" s="24">
        <f t="shared" si="1"/>
        <v>33.34528201945025</v>
      </c>
      <c r="F10" s="25">
        <f t="shared" si="3"/>
        <v>4.259792</v>
      </c>
      <c r="G10" s="26">
        <f t="shared" si="0"/>
        <v>48.580975</v>
      </c>
      <c r="I10" s="7">
        <v>44.321183000000005</v>
      </c>
      <c r="J10" s="7">
        <v>4.259792</v>
      </c>
      <c r="K10" s="7">
        <v>48.580975</v>
      </c>
    </row>
    <row r="11" spans="1:11" ht="15" customHeight="1">
      <c r="A11" s="15" t="s">
        <v>18</v>
      </c>
      <c r="B11" s="27">
        <v>116</v>
      </c>
      <c r="C11" s="17">
        <f t="shared" si="2"/>
        <v>390.95783316995215</v>
      </c>
      <c r="D11" s="23">
        <f t="shared" si="4"/>
        <v>10.97590098054975</v>
      </c>
      <c r="E11" s="24">
        <f t="shared" si="1"/>
        <v>51.94424401945025</v>
      </c>
      <c r="F11" s="25">
        <f t="shared" si="3"/>
        <v>4.259792</v>
      </c>
      <c r="G11" s="26">
        <f t="shared" si="0"/>
        <v>67.17993700000001</v>
      </c>
      <c r="I11" s="7">
        <v>62.920145000000005</v>
      </c>
      <c r="J11" s="7">
        <v>4.259792</v>
      </c>
      <c r="K11" s="7">
        <v>67.179937</v>
      </c>
    </row>
    <row r="12" spans="1:11" ht="15" customHeight="1">
      <c r="A12" s="15" t="s">
        <v>20</v>
      </c>
      <c r="B12" s="27">
        <v>116</v>
      </c>
      <c r="C12" s="17">
        <f t="shared" si="2"/>
        <v>301.96742279072214</v>
      </c>
      <c r="D12" s="23">
        <f t="shared" si="4"/>
        <v>10.97590098054975</v>
      </c>
      <c r="E12" s="24">
        <f t="shared" si="1"/>
        <v>40.12061701945025</v>
      </c>
      <c r="F12" s="25">
        <f t="shared" si="3"/>
        <v>4.259792</v>
      </c>
      <c r="G12" s="26">
        <f t="shared" si="0"/>
        <v>55.35631</v>
      </c>
      <c r="I12" s="7">
        <v>51.096517999999996</v>
      </c>
      <c r="J12" s="7">
        <v>4.259792</v>
      </c>
      <c r="K12" s="7">
        <v>55.35631000000001</v>
      </c>
    </row>
    <row r="13" spans="1:11" ht="15" customHeight="1">
      <c r="A13" s="15" t="s">
        <v>22</v>
      </c>
      <c r="B13" s="27">
        <v>116</v>
      </c>
      <c r="C13" s="17">
        <f t="shared" si="2"/>
        <v>213.9769141344821</v>
      </c>
      <c r="D13" s="23">
        <f t="shared" si="4"/>
        <v>10.97590098054975</v>
      </c>
      <c r="E13" s="24">
        <f t="shared" si="1"/>
        <v>28.429841019450247</v>
      </c>
      <c r="F13" s="25">
        <f t="shared" si="3"/>
        <v>4.259792</v>
      </c>
      <c r="G13" s="26">
        <f t="shared" si="0"/>
        <v>43.665533999999994</v>
      </c>
      <c r="I13" s="7">
        <v>39.405742</v>
      </c>
      <c r="J13" s="7">
        <v>4.259792</v>
      </c>
      <c r="K13" s="7">
        <v>43.665534</v>
      </c>
    </row>
    <row r="14" spans="1:11" ht="15" customHeight="1">
      <c r="A14" s="15" t="s">
        <v>24</v>
      </c>
      <c r="B14" s="27">
        <v>116</v>
      </c>
      <c r="C14" s="17">
        <f t="shared" si="2"/>
        <v>280.96968982316207</v>
      </c>
      <c r="D14" s="23">
        <f t="shared" si="4"/>
        <v>10.97590098054975</v>
      </c>
      <c r="E14" s="24">
        <f t="shared" si="1"/>
        <v>37.33077301945025</v>
      </c>
      <c r="F14" s="25">
        <f t="shared" si="3"/>
        <v>4.259792</v>
      </c>
      <c r="G14" s="26">
        <f t="shared" si="0"/>
        <v>52.566466</v>
      </c>
      <c r="I14" s="7">
        <v>48.306674</v>
      </c>
      <c r="J14" s="7">
        <v>4.259792</v>
      </c>
      <c r="K14" s="7">
        <v>52.566466</v>
      </c>
    </row>
    <row r="15" spans="1:11" ht="15" customHeight="1">
      <c r="A15" s="15" t="s">
        <v>26</v>
      </c>
      <c r="B15" s="27">
        <v>116</v>
      </c>
      <c r="C15" s="17">
        <f t="shared" si="2"/>
        <v>198.9785388194321</v>
      </c>
      <c r="D15" s="23">
        <f t="shared" si="4"/>
        <v>10.97590098054975</v>
      </c>
      <c r="E15" s="24">
        <f t="shared" si="1"/>
        <v>26.437096019450248</v>
      </c>
      <c r="F15" s="25">
        <f t="shared" si="3"/>
        <v>4.259792</v>
      </c>
      <c r="G15" s="26">
        <f t="shared" si="0"/>
        <v>41.672788999999995</v>
      </c>
      <c r="I15" s="7">
        <v>37.412997</v>
      </c>
      <c r="J15" s="7">
        <v>4.259792</v>
      </c>
      <c r="K15" s="7">
        <v>41.672789</v>
      </c>
    </row>
    <row r="16" spans="1:11" ht="15" customHeight="1">
      <c r="A16" s="15" t="s">
        <v>28</v>
      </c>
      <c r="B16" s="27">
        <v>116</v>
      </c>
      <c r="C16" s="17">
        <f t="shared" si="2"/>
        <v>270.9707704376321</v>
      </c>
      <c r="D16" s="23">
        <f t="shared" si="4"/>
        <v>10.97590098054975</v>
      </c>
      <c r="E16" s="24">
        <f t="shared" si="1"/>
        <v>36.00227601945025</v>
      </c>
      <c r="F16" s="25">
        <f t="shared" si="3"/>
        <v>4.259792</v>
      </c>
      <c r="G16" s="26">
        <f t="shared" si="0"/>
        <v>51.237969</v>
      </c>
      <c r="I16" s="7">
        <v>46.978176999999995</v>
      </c>
      <c r="J16" s="7">
        <v>4.259792</v>
      </c>
      <c r="K16" s="7">
        <v>51.23796900000001</v>
      </c>
    </row>
    <row r="17" spans="1:11" ht="15" customHeight="1">
      <c r="A17" s="15" t="s">
        <v>30</v>
      </c>
      <c r="B17" s="27">
        <v>116</v>
      </c>
      <c r="C17" s="17">
        <f t="shared" si="2"/>
        <v>271.97065710764207</v>
      </c>
      <c r="D17" s="23">
        <f t="shared" si="4"/>
        <v>10.97590098054975</v>
      </c>
      <c r="E17" s="24">
        <f t="shared" si="1"/>
        <v>36.13512501945024</v>
      </c>
      <c r="F17" s="25">
        <f t="shared" si="3"/>
        <v>4.259792</v>
      </c>
      <c r="G17" s="26">
        <f t="shared" si="0"/>
        <v>51.37081799999999</v>
      </c>
      <c r="I17" s="7">
        <v>47.111025999999995</v>
      </c>
      <c r="J17" s="7">
        <v>4.259792</v>
      </c>
      <c r="K17" s="7">
        <v>51.370818</v>
      </c>
    </row>
    <row r="18" spans="1:11" ht="15" customHeight="1">
      <c r="A18" s="15" t="s">
        <v>32</v>
      </c>
      <c r="B18" s="27">
        <v>116</v>
      </c>
      <c r="C18" s="17">
        <f t="shared" si="2"/>
        <v>1.4639213442945832E-07</v>
      </c>
      <c r="D18" s="23">
        <f t="shared" si="4"/>
        <v>10.97590098054975</v>
      </c>
      <c r="E18" s="24">
        <f t="shared" si="1"/>
        <v>1.945025296379299E-08</v>
      </c>
      <c r="F18" s="25">
        <f t="shared" si="3"/>
        <v>4.259793</v>
      </c>
      <c r="G18" s="26">
        <f t="shared" si="0"/>
        <v>15.235694000000002</v>
      </c>
      <c r="I18" s="7">
        <v>10.975901000000002</v>
      </c>
      <c r="J18" s="7">
        <v>4.259793</v>
      </c>
      <c r="K18" s="7">
        <v>15.235693999999999</v>
      </c>
    </row>
    <row r="19" spans="1:11" ht="15" customHeight="1">
      <c r="A19" s="15" t="s">
        <v>34</v>
      </c>
      <c r="B19" s="27">
        <v>116</v>
      </c>
      <c r="C19" s="17">
        <f t="shared" si="2"/>
        <v>169.9816673328521</v>
      </c>
      <c r="D19" s="23">
        <f t="shared" si="4"/>
        <v>10.97590098054975</v>
      </c>
      <c r="E19" s="24">
        <f t="shared" si="1"/>
        <v>22.584454019450252</v>
      </c>
      <c r="F19" s="25">
        <f t="shared" si="3"/>
        <v>4.259792</v>
      </c>
      <c r="G19" s="26">
        <f t="shared" si="0"/>
        <v>37.820147</v>
      </c>
      <c r="I19" s="7">
        <v>33.560355</v>
      </c>
      <c r="J19" s="7">
        <v>4.259792</v>
      </c>
      <c r="K19" s="7">
        <v>37.820147</v>
      </c>
    </row>
    <row r="20" spans="1:11" ht="15" customHeight="1">
      <c r="A20" s="15" t="s">
        <v>36</v>
      </c>
      <c r="B20" s="27">
        <v>116</v>
      </c>
      <c r="C20" s="17">
        <f t="shared" si="2"/>
        <v>220.97616598349208</v>
      </c>
      <c r="D20" s="23">
        <f t="shared" si="4"/>
        <v>10.97590098054975</v>
      </c>
      <c r="E20" s="24">
        <f t="shared" si="1"/>
        <v>29.359790019450248</v>
      </c>
      <c r="F20" s="25">
        <f t="shared" si="3"/>
        <v>4.259792</v>
      </c>
      <c r="G20" s="26">
        <f t="shared" si="0"/>
        <v>44.595482999999994</v>
      </c>
      <c r="I20" s="7">
        <v>40.335691</v>
      </c>
      <c r="J20" s="7">
        <v>4.259792</v>
      </c>
      <c r="K20" s="7">
        <v>44.595482999999994</v>
      </c>
    </row>
    <row r="21" spans="1:11" ht="15" customHeight="1">
      <c r="A21" s="15" t="s">
        <v>38</v>
      </c>
      <c r="B21" s="27">
        <v>116</v>
      </c>
      <c r="C21" s="17">
        <f t="shared" si="2"/>
        <v>603.9348529615421</v>
      </c>
      <c r="D21" s="23">
        <f t="shared" si="4"/>
        <v>10.97590098054975</v>
      </c>
      <c r="E21" s="24">
        <f t="shared" si="1"/>
        <v>80.24123501945024</v>
      </c>
      <c r="F21" s="25">
        <f t="shared" si="3"/>
        <v>4.259792</v>
      </c>
      <c r="G21" s="26">
        <f t="shared" si="0"/>
        <v>95.476928</v>
      </c>
      <c r="I21" s="7">
        <v>91.217136</v>
      </c>
      <c r="J21" s="7">
        <v>4.259792</v>
      </c>
      <c r="K21" s="7">
        <v>95.47692800000002</v>
      </c>
    </row>
    <row r="22" spans="1:11" ht="15" customHeight="1">
      <c r="A22" s="15" t="s">
        <v>40</v>
      </c>
      <c r="B22" s="27">
        <v>116</v>
      </c>
      <c r="C22" s="17">
        <f t="shared" si="2"/>
        <v>162.9824230103321</v>
      </c>
      <c r="D22" s="23">
        <f t="shared" si="4"/>
        <v>10.97590098054975</v>
      </c>
      <c r="E22" s="24">
        <f t="shared" si="1"/>
        <v>21.65450601945025</v>
      </c>
      <c r="F22" s="25">
        <f t="shared" si="3"/>
        <v>4.259792</v>
      </c>
      <c r="G22" s="26">
        <f t="shared" si="0"/>
        <v>36.890198999999996</v>
      </c>
      <c r="I22" s="7">
        <v>32.630407</v>
      </c>
      <c r="J22" s="7">
        <v>4.259792</v>
      </c>
      <c r="K22" s="7">
        <v>36.890198999999996</v>
      </c>
    </row>
    <row r="23" spans="1:11" ht="15" customHeight="1">
      <c r="A23" s="15" t="s">
        <v>42</v>
      </c>
      <c r="B23" s="27">
        <v>116</v>
      </c>
      <c r="C23" s="17">
        <f t="shared" si="2"/>
        <v>143.9844709092821</v>
      </c>
      <c r="D23" s="23">
        <f t="shared" si="4"/>
        <v>10.97590098054975</v>
      </c>
      <c r="E23" s="24">
        <f t="shared" si="1"/>
        <v>19.13036101945025</v>
      </c>
      <c r="F23" s="25">
        <f t="shared" si="3"/>
        <v>4.259792</v>
      </c>
      <c r="G23" s="26">
        <f t="shared" si="0"/>
        <v>34.366054</v>
      </c>
      <c r="I23" s="7">
        <v>30.106261999999997</v>
      </c>
      <c r="J23" s="7">
        <v>4.259792</v>
      </c>
      <c r="K23" s="7">
        <v>34.366054</v>
      </c>
    </row>
    <row r="24" spans="1:11" ht="15" customHeight="1">
      <c r="A24" s="15" t="s">
        <v>44</v>
      </c>
      <c r="B24" s="27">
        <v>116</v>
      </c>
      <c r="C24" s="17">
        <f t="shared" si="2"/>
        <v>160.98263461733208</v>
      </c>
      <c r="D24" s="23">
        <f t="shared" si="4"/>
        <v>10.97590098054975</v>
      </c>
      <c r="E24" s="24">
        <f t="shared" si="1"/>
        <v>21.388806019450247</v>
      </c>
      <c r="F24" s="25">
        <f t="shared" si="3"/>
        <v>4.259792</v>
      </c>
      <c r="G24" s="26">
        <f t="shared" si="0"/>
        <v>36.62449899999999</v>
      </c>
      <c r="I24" s="7">
        <v>32.364706999999996</v>
      </c>
      <c r="J24" s="7">
        <v>4.259792</v>
      </c>
      <c r="K24" s="7">
        <v>36.624499</v>
      </c>
    </row>
    <row r="25" spans="1:11" ht="15" customHeight="1">
      <c r="A25" s="15" t="s">
        <v>46</v>
      </c>
      <c r="B25" s="27">
        <v>116</v>
      </c>
      <c r="C25" s="17">
        <f t="shared" si="2"/>
        <v>119.9870553522221</v>
      </c>
      <c r="D25" s="23">
        <f t="shared" si="4"/>
        <v>10.97590098054975</v>
      </c>
      <c r="E25" s="24">
        <f t="shared" si="1"/>
        <v>15.94196701945025</v>
      </c>
      <c r="F25" s="25">
        <f t="shared" si="3"/>
        <v>4.259792</v>
      </c>
      <c r="G25" s="26">
        <f t="shared" si="0"/>
        <v>31.17766</v>
      </c>
      <c r="I25" s="7">
        <v>26.917868</v>
      </c>
      <c r="J25" s="7">
        <v>4.259792</v>
      </c>
      <c r="K25" s="7">
        <v>31.177660000000003</v>
      </c>
    </row>
    <row r="26" spans="1:11" ht="15" customHeight="1">
      <c r="A26" s="15" t="s">
        <v>48</v>
      </c>
      <c r="B26" s="27">
        <v>116</v>
      </c>
      <c r="C26" s="17">
        <f t="shared" si="2"/>
        <v>348.9623521818521</v>
      </c>
      <c r="D26" s="23">
        <f t="shared" si="4"/>
        <v>10.97590098054975</v>
      </c>
      <c r="E26" s="24">
        <f t="shared" si="1"/>
        <v>46.36455401945025</v>
      </c>
      <c r="F26" s="25">
        <f t="shared" si="3"/>
        <v>4.259792</v>
      </c>
      <c r="G26" s="26">
        <f t="shared" si="0"/>
        <v>61.600247</v>
      </c>
      <c r="I26" s="7">
        <v>57.340455000000006</v>
      </c>
      <c r="J26" s="7">
        <v>4.259792</v>
      </c>
      <c r="K26" s="7">
        <v>61.600247</v>
      </c>
    </row>
    <row r="27" spans="1:11" ht="15" customHeight="1">
      <c r="A27" s="15" t="s">
        <v>50</v>
      </c>
      <c r="B27" s="27">
        <v>116</v>
      </c>
      <c r="C27" s="17">
        <f t="shared" si="2"/>
        <v>242.97378562106215</v>
      </c>
      <c r="D27" s="23">
        <f t="shared" si="4"/>
        <v>10.97590098054975</v>
      </c>
      <c r="E27" s="24">
        <f t="shared" si="1"/>
        <v>32.282483019450254</v>
      </c>
      <c r="F27" s="25">
        <f t="shared" si="3"/>
        <v>4.259792</v>
      </c>
      <c r="G27" s="26">
        <f t="shared" si="0"/>
        <v>47.518176000000004</v>
      </c>
      <c r="I27" s="7">
        <v>43.258384</v>
      </c>
      <c r="J27" s="7">
        <v>4.259792</v>
      </c>
      <c r="K27" s="7">
        <v>47.518176</v>
      </c>
    </row>
    <row r="28" spans="1:11" ht="15" customHeight="1">
      <c r="A28" s="15" t="s">
        <v>52</v>
      </c>
      <c r="B28" s="27">
        <v>116</v>
      </c>
      <c r="C28" s="17">
        <f t="shared" si="2"/>
        <v>285.9691532791722</v>
      </c>
      <c r="D28" s="23">
        <f t="shared" si="4"/>
        <v>10.97590098054975</v>
      </c>
      <c r="E28" s="24">
        <f t="shared" si="1"/>
        <v>37.99502201945026</v>
      </c>
      <c r="F28" s="25">
        <f t="shared" si="3"/>
        <v>4.259792</v>
      </c>
      <c r="G28" s="26">
        <f t="shared" si="0"/>
        <v>53.23071500000001</v>
      </c>
      <c r="I28" s="7">
        <v>48.970923000000006</v>
      </c>
      <c r="J28" s="7">
        <v>4.259792</v>
      </c>
      <c r="K28" s="7">
        <v>53.230715000000004</v>
      </c>
    </row>
    <row r="29" spans="1:11" ht="15" customHeight="1">
      <c r="A29" s="15" t="s">
        <v>54</v>
      </c>
      <c r="B29" s="27">
        <v>116</v>
      </c>
      <c r="C29" s="17">
        <f t="shared" si="2"/>
        <v>242.97378562106215</v>
      </c>
      <c r="D29" s="23">
        <f t="shared" si="4"/>
        <v>10.97590098054975</v>
      </c>
      <c r="E29" s="24">
        <f t="shared" si="1"/>
        <v>32.282483019450254</v>
      </c>
      <c r="F29" s="25">
        <f t="shared" si="3"/>
        <v>4.259792</v>
      </c>
      <c r="G29" s="26">
        <f t="shared" si="0"/>
        <v>47.518176000000004</v>
      </c>
      <c r="I29" s="7">
        <v>43.258384</v>
      </c>
      <c r="J29" s="7">
        <v>4.259792</v>
      </c>
      <c r="K29" s="7">
        <v>47.518176</v>
      </c>
    </row>
    <row r="30" spans="1:11" ht="15" customHeight="1">
      <c r="A30" s="15" t="s">
        <v>56</v>
      </c>
      <c r="B30" s="27">
        <v>116</v>
      </c>
      <c r="C30" s="17">
        <f t="shared" si="2"/>
        <v>81.9911586766121</v>
      </c>
      <c r="D30" s="23">
        <f t="shared" si="4"/>
        <v>10.97590098054975</v>
      </c>
      <c r="E30" s="24">
        <f t="shared" si="1"/>
        <v>10.893678019450249</v>
      </c>
      <c r="F30" s="25">
        <f t="shared" si="3"/>
        <v>4.259792</v>
      </c>
      <c r="G30" s="26">
        <f t="shared" si="0"/>
        <v>26.129371</v>
      </c>
      <c r="I30" s="7">
        <v>21.869578999999998</v>
      </c>
      <c r="J30" s="7">
        <v>4.259792</v>
      </c>
      <c r="K30" s="7">
        <v>26.129371000000003</v>
      </c>
    </row>
    <row r="31" spans="1:11" ht="15" customHeight="1">
      <c r="A31" s="15" t="s">
        <v>58</v>
      </c>
      <c r="B31" s="27">
        <v>116</v>
      </c>
      <c r="C31" s="17">
        <f t="shared" si="2"/>
        <v>258.97206265910216</v>
      </c>
      <c r="D31" s="23">
        <f t="shared" si="4"/>
        <v>10.97590098054975</v>
      </c>
      <c r="E31" s="24">
        <f t="shared" si="1"/>
        <v>34.408079019450255</v>
      </c>
      <c r="F31" s="25">
        <f t="shared" si="3"/>
        <v>4.259792</v>
      </c>
      <c r="G31" s="26">
        <f t="shared" si="0"/>
        <v>49.643772000000006</v>
      </c>
      <c r="I31" s="7">
        <v>45.38398</v>
      </c>
      <c r="J31" s="7">
        <v>4.259792</v>
      </c>
      <c r="K31" s="7">
        <v>49.643772</v>
      </c>
    </row>
    <row r="32" spans="1:11" ht="15" customHeight="1">
      <c r="A32" s="15" t="s">
        <v>60</v>
      </c>
      <c r="B32" s="27">
        <v>116</v>
      </c>
      <c r="C32" s="17">
        <f t="shared" si="2"/>
        <v>98.98932238466212</v>
      </c>
      <c r="D32" s="23">
        <f t="shared" si="4"/>
        <v>10.97590098054975</v>
      </c>
      <c r="E32" s="24">
        <f t="shared" si="1"/>
        <v>13.15212301945025</v>
      </c>
      <c r="F32" s="25">
        <f t="shared" si="3"/>
        <v>4.259792</v>
      </c>
      <c r="G32" s="26">
        <f t="shared" si="0"/>
        <v>28.387816</v>
      </c>
      <c r="I32" s="7">
        <v>24.128024</v>
      </c>
      <c r="J32" s="7">
        <v>4.259792</v>
      </c>
      <c r="K32" s="7">
        <v>28.387815999999997</v>
      </c>
    </row>
    <row r="33" spans="1:11" ht="15" customHeight="1">
      <c r="A33" s="15" t="s">
        <v>62</v>
      </c>
      <c r="B33" s="27">
        <v>116</v>
      </c>
      <c r="C33" s="17">
        <f t="shared" si="2"/>
        <v>125.98640547824212</v>
      </c>
      <c r="D33" s="23">
        <f t="shared" si="4"/>
        <v>10.97590098054975</v>
      </c>
      <c r="E33" s="24">
        <f t="shared" si="1"/>
        <v>16.73906501945025</v>
      </c>
      <c r="F33" s="25">
        <f t="shared" si="3"/>
        <v>4.259792</v>
      </c>
      <c r="G33" s="26">
        <f t="shared" si="0"/>
        <v>31.974758</v>
      </c>
      <c r="I33" s="7">
        <v>27.714966</v>
      </c>
      <c r="J33" s="7">
        <v>4.259792</v>
      </c>
      <c r="K33" s="7">
        <v>31.974757999999998</v>
      </c>
    </row>
    <row r="34" spans="1:11" ht="15" customHeight="1">
      <c r="A34" s="15" t="s">
        <v>64</v>
      </c>
      <c r="B34" s="27">
        <v>116</v>
      </c>
      <c r="C34" s="17">
        <f t="shared" si="2"/>
        <v>224.9757352430021</v>
      </c>
      <c r="D34" s="23">
        <f t="shared" si="4"/>
        <v>10.97590098054975</v>
      </c>
      <c r="E34" s="24">
        <f t="shared" si="1"/>
        <v>29.89118901945025</v>
      </c>
      <c r="F34" s="25">
        <f t="shared" si="3"/>
        <v>4.259792</v>
      </c>
      <c r="G34" s="26">
        <f t="shared" si="0"/>
        <v>45.126881999999995</v>
      </c>
      <c r="I34" s="7">
        <v>40.86709</v>
      </c>
      <c r="J34" s="7">
        <v>4.259792</v>
      </c>
      <c r="K34" s="7">
        <v>45.126881999999995</v>
      </c>
    </row>
    <row r="35" spans="1:11" ht="15" customHeight="1">
      <c r="A35" s="15" t="s">
        <v>66</v>
      </c>
      <c r="B35" s="27">
        <v>116</v>
      </c>
      <c r="C35" s="17">
        <f t="shared" si="2"/>
        <v>147.9840401687921</v>
      </c>
      <c r="D35" s="23">
        <f t="shared" si="4"/>
        <v>10.97590098054975</v>
      </c>
      <c r="E35" s="24">
        <f t="shared" si="1"/>
        <v>19.66176001945025</v>
      </c>
      <c r="F35" s="25">
        <f t="shared" si="3"/>
        <v>4.259793</v>
      </c>
      <c r="G35" s="26">
        <f t="shared" si="0"/>
        <v>34.897453999999996</v>
      </c>
      <c r="I35" s="7">
        <v>30.637660999999998</v>
      </c>
      <c r="J35" s="7">
        <v>4.259793</v>
      </c>
      <c r="K35" s="7">
        <v>34.897453999999996</v>
      </c>
    </row>
    <row r="36" spans="1:11" ht="15" customHeight="1">
      <c r="A36" s="15" t="s">
        <v>68</v>
      </c>
      <c r="B36" s="27">
        <v>116</v>
      </c>
      <c r="C36" s="17">
        <f t="shared" si="2"/>
        <v>95.9896473216521</v>
      </c>
      <c r="D36" s="23">
        <f t="shared" si="4"/>
        <v>10.97590098054975</v>
      </c>
      <c r="E36" s="24">
        <f t="shared" si="1"/>
        <v>12.753574019450248</v>
      </c>
      <c r="F36" s="25">
        <f t="shared" si="3"/>
        <v>4.259792</v>
      </c>
      <c r="G36" s="26">
        <f t="shared" si="0"/>
        <v>27.989266999999998</v>
      </c>
      <c r="I36" s="7">
        <v>23.729474999999997</v>
      </c>
      <c r="J36" s="7">
        <v>4.259792</v>
      </c>
      <c r="K36" s="7">
        <v>27.989267</v>
      </c>
    </row>
    <row r="37" spans="1:11" ht="15" customHeight="1">
      <c r="A37" s="15" t="s">
        <v>70</v>
      </c>
      <c r="B37" s="27">
        <v>116</v>
      </c>
      <c r="C37" s="17">
        <f t="shared" si="2"/>
        <v>159.98274794732208</v>
      </c>
      <c r="D37" s="23">
        <f t="shared" si="4"/>
        <v>10.97590098054975</v>
      </c>
      <c r="E37" s="24">
        <f t="shared" si="1"/>
        <v>21.255957019450246</v>
      </c>
      <c r="F37" s="25">
        <f t="shared" si="3"/>
        <v>4.259792</v>
      </c>
      <c r="G37" s="26">
        <f t="shared" si="0"/>
        <v>36.49164999999999</v>
      </c>
      <c r="I37" s="7">
        <v>32.231857999999995</v>
      </c>
      <c r="J37" s="7">
        <v>4.259792</v>
      </c>
      <c r="K37" s="7">
        <v>36.49165</v>
      </c>
    </row>
    <row r="38" spans="1:11" ht="15" customHeight="1">
      <c r="A38" s="15" t="s">
        <v>72</v>
      </c>
      <c r="B38" s="27">
        <v>116</v>
      </c>
      <c r="C38" s="17">
        <f t="shared" si="2"/>
        <v>52.9942796635421</v>
      </c>
      <c r="D38" s="23">
        <f t="shared" si="4"/>
        <v>10.97590098054975</v>
      </c>
      <c r="E38" s="24">
        <f t="shared" si="1"/>
        <v>7.0410350194502485</v>
      </c>
      <c r="F38" s="25">
        <f t="shared" si="3"/>
        <v>4.259792</v>
      </c>
      <c r="G38" s="26">
        <f t="shared" si="0"/>
        <v>22.276728</v>
      </c>
      <c r="I38" s="7">
        <v>18.016935999999998</v>
      </c>
      <c r="J38" s="7">
        <v>4.259792</v>
      </c>
      <c r="K38" s="7">
        <v>22.276728</v>
      </c>
    </row>
    <row r="39" spans="1:11" ht="15" customHeight="1">
      <c r="A39" s="15" t="s">
        <v>74</v>
      </c>
      <c r="B39" s="27">
        <v>116</v>
      </c>
      <c r="C39" s="17">
        <f t="shared" si="2"/>
        <v>142.98457671278211</v>
      </c>
      <c r="D39" s="23">
        <f t="shared" si="4"/>
        <v>10.97590098054975</v>
      </c>
      <c r="E39" s="24">
        <f t="shared" si="1"/>
        <v>18.99751101945025</v>
      </c>
      <c r="F39" s="25">
        <f t="shared" si="3"/>
        <v>4.259792</v>
      </c>
      <c r="G39" s="26">
        <f t="shared" si="0"/>
        <v>34.233204</v>
      </c>
      <c r="I39" s="7">
        <v>29.973412</v>
      </c>
      <c r="J39" s="7">
        <v>4.259792</v>
      </c>
      <c r="K39" s="7">
        <v>34.233204</v>
      </c>
    </row>
    <row r="40" spans="1:11" ht="15" customHeight="1">
      <c r="A40" s="15" t="s">
        <v>76</v>
      </c>
      <c r="B40" s="27">
        <v>116</v>
      </c>
      <c r="C40" s="17">
        <f>E40*7.52649</f>
        <v>383.9585813209421</v>
      </c>
      <c r="D40" s="64">
        <f>B40*19621/62210*30/100</f>
        <v>10.97590098054975</v>
      </c>
      <c r="E40" s="24">
        <f t="shared" si="1"/>
        <v>51.014295019450245</v>
      </c>
      <c r="F40" s="146">
        <f>J40</f>
        <v>4.259792</v>
      </c>
      <c r="G40" s="26">
        <f t="shared" si="0"/>
        <v>66.249988</v>
      </c>
      <c r="I40" s="7">
        <v>61.990196</v>
      </c>
      <c r="J40" s="7">
        <v>4.259792</v>
      </c>
      <c r="K40" s="7">
        <v>66.249988</v>
      </c>
    </row>
    <row r="41" spans="1:11" ht="15" customHeight="1">
      <c r="A41" s="15" t="s">
        <v>78</v>
      </c>
      <c r="B41" s="27">
        <v>116</v>
      </c>
      <c r="C41" s="17">
        <f>E41*7.52649</f>
        <v>197.9786446229321</v>
      </c>
      <c r="D41" s="23">
        <f>B41*19621/62210*30/100</f>
        <v>10.97590098054975</v>
      </c>
      <c r="E41" s="24">
        <f t="shared" si="1"/>
        <v>26.30424601945025</v>
      </c>
      <c r="F41" s="25">
        <f>J41</f>
        <v>4.259792</v>
      </c>
      <c r="G41" s="26">
        <f t="shared" si="0"/>
        <v>41.539939</v>
      </c>
      <c r="I41" s="7">
        <v>37.280147</v>
      </c>
      <c r="J41" s="7">
        <v>4.259792</v>
      </c>
      <c r="K41" s="7">
        <v>41.539939</v>
      </c>
    </row>
    <row r="42" spans="1:11" ht="15" customHeight="1">
      <c r="A42" s="15" t="s">
        <v>80</v>
      </c>
      <c r="B42" s="27">
        <v>116</v>
      </c>
      <c r="C42" s="17">
        <f>E42*7.52649</f>
        <v>165.98209054685208</v>
      </c>
      <c r="D42" s="23">
        <f>B42*19621/62210*30/100</f>
        <v>10.97590098054975</v>
      </c>
      <c r="E42" s="24">
        <f t="shared" si="1"/>
        <v>22.053054019450247</v>
      </c>
      <c r="F42" s="25">
        <f>J42</f>
        <v>4.259792</v>
      </c>
      <c r="G42" s="26">
        <f t="shared" si="0"/>
        <v>37.288746999999994</v>
      </c>
      <c r="I42" s="7">
        <v>33.028954999999996</v>
      </c>
      <c r="J42" s="7">
        <v>4.259792</v>
      </c>
      <c r="K42" s="7">
        <v>37.288747</v>
      </c>
    </row>
    <row r="43" spans="1:11" ht="15" customHeight="1" thickBot="1">
      <c r="A43" s="28" t="s">
        <v>82</v>
      </c>
      <c r="B43" s="29">
        <v>116</v>
      </c>
      <c r="C43" s="17">
        <f>E43*7.52649</f>
        <v>267.97109537462217</v>
      </c>
      <c r="D43" s="65">
        <f>B43*19621/62210*30/100</f>
        <v>10.97590098054975</v>
      </c>
      <c r="E43" s="66">
        <f t="shared" si="1"/>
        <v>35.60372701945026</v>
      </c>
      <c r="F43" s="25">
        <f>J43</f>
        <v>4.259792</v>
      </c>
      <c r="G43" s="67">
        <f t="shared" si="0"/>
        <v>50.83942000000001</v>
      </c>
      <c r="I43" s="7">
        <v>46.57962800000001</v>
      </c>
      <c r="J43" s="7">
        <v>4.259792</v>
      </c>
      <c r="K43" s="7">
        <v>50.839420000000004</v>
      </c>
    </row>
    <row r="44" spans="1:11" ht="16.5" thickBot="1">
      <c r="A44" s="184" t="s">
        <v>633</v>
      </c>
      <c r="B44" s="184"/>
      <c r="C44" s="69">
        <f>SUM(C4:C43)</f>
        <v>8578.070674767408</v>
      </c>
      <c r="D44" s="32">
        <f>SUM(D4:D43)</f>
        <v>435.25124578042085</v>
      </c>
      <c r="E44" s="32">
        <f>SUM(E4:E43)</f>
        <v>1139.7172752195786</v>
      </c>
      <c r="F44" s="32">
        <f>SUM(F4:F43)</f>
        <v>170.3916820000001</v>
      </c>
      <c r="G44" s="33">
        <f>SUM(G4:G43)</f>
        <v>1745.3602029999997</v>
      </c>
      <c r="I44" s="34">
        <f>SUM(I4:I43)</f>
        <v>1574.968521</v>
      </c>
      <c r="J44" s="34">
        <f>SUM(J4:J43)</f>
        <v>170.3916820000001</v>
      </c>
      <c r="K44" s="34">
        <f>SUM(K4:K43)</f>
        <v>1745.3602029999997</v>
      </c>
    </row>
    <row r="45" spans="1:11" ht="16.5" thickBot="1">
      <c r="A45" s="35"/>
      <c r="B45" s="35"/>
      <c r="C45" s="57"/>
      <c r="D45" s="37"/>
      <c r="E45" s="37"/>
      <c r="F45" s="37"/>
      <c r="G45" s="37"/>
      <c r="I45" s="38"/>
      <c r="J45" s="38"/>
      <c r="K45" s="38"/>
    </row>
    <row r="46" spans="4:7" ht="15.75" customHeight="1">
      <c r="D46" s="186" t="s">
        <v>634</v>
      </c>
      <c r="E46" s="188" t="s">
        <v>635</v>
      </c>
      <c r="F46" s="169" t="s">
        <v>636</v>
      </c>
      <c r="G46" s="39"/>
    </row>
    <row r="47" spans="4:7" ht="15.75" customHeight="1" thickBot="1">
      <c r="D47" s="187"/>
      <c r="E47" s="189"/>
      <c r="F47" s="170"/>
      <c r="G47" s="39"/>
    </row>
    <row r="48" spans="1:7" ht="15.75">
      <c r="A48" s="173" t="s">
        <v>637</v>
      </c>
      <c r="B48" s="174"/>
      <c r="C48" s="174"/>
      <c r="D48" s="40">
        <f>SUM(G4:G5)</f>
        <v>64.28306500000001</v>
      </c>
      <c r="E48" s="41">
        <v>2</v>
      </c>
      <c r="F48" s="40">
        <f>D48/E48</f>
        <v>32.141532500000004</v>
      </c>
      <c r="G48" s="4"/>
    </row>
    <row r="49" spans="1:7" ht="15.75">
      <c r="A49" s="176" t="s">
        <v>638</v>
      </c>
      <c r="B49" s="177"/>
      <c r="C49" s="177"/>
      <c r="D49" s="42">
        <f>G97-D103-D101</f>
        <v>3139.184172</v>
      </c>
      <c r="E49" s="43">
        <v>74</v>
      </c>
      <c r="F49" s="42">
        <f>D49/E49</f>
        <v>42.42140772972973</v>
      </c>
      <c r="G49" s="4"/>
    </row>
    <row r="50" spans="1:7" ht="16.5" thickBot="1">
      <c r="A50" s="179" t="s">
        <v>639</v>
      </c>
      <c r="B50" s="180"/>
      <c r="C50" s="180"/>
      <c r="D50" s="44">
        <f>SUM(G92:G95)</f>
        <v>467.35031399999997</v>
      </c>
      <c r="E50" s="45">
        <v>4</v>
      </c>
      <c r="F50" s="44">
        <f>D50/E50</f>
        <v>116.83757849999999</v>
      </c>
      <c r="G50" s="4"/>
    </row>
    <row r="51" spans="2:6" ht="16.5" thickBot="1">
      <c r="B51" s="190"/>
      <c r="C51" s="190"/>
      <c r="D51" s="46">
        <f>SUM(D48:D50)</f>
        <v>3670.817551</v>
      </c>
      <c r="E51" s="46">
        <f>SUM(E48:E50)</f>
        <v>80</v>
      </c>
      <c r="F51" s="44">
        <f>D51/E51</f>
        <v>45.8852193875</v>
      </c>
    </row>
    <row r="52" spans="1:11" ht="16.5" thickBot="1">
      <c r="A52" s="35"/>
      <c r="B52" s="35"/>
      <c r="C52" s="57"/>
      <c r="D52" s="37"/>
      <c r="E52" s="37"/>
      <c r="F52" s="37"/>
      <c r="G52" s="37"/>
      <c r="I52" s="38"/>
      <c r="J52" s="38"/>
      <c r="K52" s="38"/>
    </row>
    <row r="53" spans="1:10" ht="42.75" customHeight="1" thickBot="1">
      <c r="A53" s="196" t="s">
        <v>660</v>
      </c>
      <c r="B53" s="197"/>
      <c r="C53" s="197"/>
      <c r="D53" s="197"/>
      <c r="E53" s="197"/>
      <c r="F53" s="197"/>
      <c r="G53" s="198"/>
      <c r="J53" s="3"/>
    </row>
    <row r="54" spans="1:11" s="11" customFormat="1" ht="24" customHeight="1" thickBot="1">
      <c r="A54" s="159" t="s">
        <v>625</v>
      </c>
      <c r="B54" s="8" t="s">
        <v>626</v>
      </c>
      <c r="C54" s="160" t="s">
        <v>657</v>
      </c>
      <c r="D54" s="9" t="s">
        <v>628</v>
      </c>
      <c r="E54" s="10" t="s">
        <v>629</v>
      </c>
      <c r="F54" s="162" t="s">
        <v>655</v>
      </c>
      <c r="G54" s="162" t="s">
        <v>656</v>
      </c>
      <c r="I54" s="165" t="s">
        <v>0</v>
      </c>
      <c r="J54" s="165" t="s">
        <v>1</v>
      </c>
      <c r="K54" s="165" t="s">
        <v>2</v>
      </c>
    </row>
    <row r="55" spans="1:11" s="11" customFormat="1" ht="21.75" customHeight="1" thickBot="1">
      <c r="A55" s="159"/>
      <c r="B55" s="12" t="s">
        <v>630</v>
      </c>
      <c r="C55" s="161"/>
      <c r="D55" s="13" t="s">
        <v>631</v>
      </c>
      <c r="E55" s="14" t="s">
        <v>632</v>
      </c>
      <c r="F55" s="163"/>
      <c r="G55" s="164"/>
      <c r="I55" s="166"/>
      <c r="J55" s="166"/>
      <c r="K55" s="166"/>
    </row>
    <row r="56" spans="1:11" ht="15" customHeight="1">
      <c r="A56" s="58" t="s">
        <v>84</v>
      </c>
      <c r="B56" s="27">
        <v>116</v>
      </c>
      <c r="C56" s="17">
        <f>E56*7.52649</f>
        <v>265.9713145081121</v>
      </c>
      <c r="D56" s="18">
        <f>B56*19621/62210*30/100</f>
        <v>10.97590098054975</v>
      </c>
      <c r="E56" s="24">
        <f t="shared" si="1"/>
        <v>35.33802801945025</v>
      </c>
      <c r="F56" s="20">
        <f>J56</f>
        <v>4.259792</v>
      </c>
      <c r="G56" s="59">
        <f aca="true" t="shared" si="5" ref="G56:G95">D56+E56+F56</f>
        <v>50.573721</v>
      </c>
      <c r="I56" s="7">
        <v>46.313929</v>
      </c>
      <c r="J56" s="7">
        <v>4.259792</v>
      </c>
      <c r="K56" s="7">
        <v>50.573721</v>
      </c>
    </row>
    <row r="57" spans="1:11" ht="15" customHeight="1">
      <c r="A57" s="58" t="s">
        <v>86</v>
      </c>
      <c r="B57" s="27">
        <v>116</v>
      </c>
      <c r="C57" s="17">
        <f>E57*7.52649</f>
        <v>285.9691457526821</v>
      </c>
      <c r="D57" s="23">
        <f>B57*19621/62210*30/100</f>
        <v>10.97590098054975</v>
      </c>
      <c r="E57" s="24">
        <f t="shared" si="1"/>
        <v>37.99502101945025</v>
      </c>
      <c r="F57" s="25">
        <f>J57</f>
        <v>4.259792</v>
      </c>
      <c r="G57" s="59">
        <f t="shared" si="5"/>
        <v>53.230714</v>
      </c>
      <c r="I57" s="7">
        <v>48.970921999999995</v>
      </c>
      <c r="J57" s="7">
        <v>4.259792</v>
      </c>
      <c r="K57" s="7">
        <v>53.230714</v>
      </c>
    </row>
    <row r="58" spans="1:11" ht="15" customHeight="1">
      <c r="A58" s="58" t="s">
        <v>88</v>
      </c>
      <c r="B58" s="27">
        <v>116</v>
      </c>
      <c r="C58" s="17">
        <f aca="true" t="shared" si="6" ref="C58:C91">E58*7.52649</f>
        <v>236.97443549504212</v>
      </c>
      <c r="D58" s="23">
        <f>B58*19621/62210*30/100</f>
        <v>10.97590098054975</v>
      </c>
      <c r="E58" s="24">
        <f t="shared" si="1"/>
        <v>31.485385019450252</v>
      </c>
      <c r="F58" s="25">
        <f aca="true" t="shared" si="7" ref="F58:F91">J58</f>
        <v>4.259792</v>
      </c>
      <c r="G58" s="59">
        <f t="shared" si="5"/>
        <v>46.721078</v>
      </c>
      <c r="I58" s="7">
        <v>42.461286</v>
      </c>
      <c r="J58" s="7">
        <v>4.259792</v>
      </c>
      <c r="K58" s="7">
        <v>46.721078</v>
      </c>
    </row>
    <row r="59" spans="1:11" ht="15" customHeight="1">
      <c r="A59" s="58" t="s">
        <v>90</v>
      </c>
      <c r="B59" s="27">
        <v>116</v>
      </c>
      <c r="C59" s="17">
        <f t="shared" si="6"/>
        <v>202.97810807894209</v>
      </c>
      <c r="D59" s="23">
        <f>B59*19621/62210*30/100</f>
        <v>10.97590098054975</v>
      </c>
      <c r="E59" s="24">
        <f t="shared" si="1"/>
        <v>26.96849501945025</v>
      </c>
      <c r="F59" s="25">
        <f t="shared" si="7"/>
        <v>4.259792</v>
      </c>
      <c r="G59" s="59">
        <f t="shared" si="5"/>
        <v>42.204187999999995</v>
      </c>
      <c r="I59" s="7">
        <v>37.944396</v>
      </c>
      <c r="J59" s="7">
        <v>4.259792</v>
      </c>
      <c r="K59" s="7">
        <v>42.204187999999995</v>
      </c>
    </row>
    <row r="60" spans="1:11" ht="15" customHeight="1">
      <c r="A60" s="58" t="s">
        <v>92</v>
      </c>
      <c r="B60" s="27">
        <v>116</v>
      </c>
      <c r="C60" s="17">
        <f t="shared" si="6"/>
        <v>232.97486623553212</v>
      </c>
      <c r="D60" s="23">
        <f aca="true" t="shared" si="8" ref="D60:D91">B60*19621/62210*30/100</f>
        <v>10.97590098054975</v>
      </c>
      <c r="E60" s="24">
        <f t="shared" si="1"/>
        <v>30.95398601945025</v>
      </c>
      <c r="F60" s="25">
        <f t="shared" si="7"/>
        <v>4.259792</v>
      </c>
      <c r="G60" s="59">
        <f t="shared" si="5"/>
        <v>46.189679</v>
      </c>
      <c r="I60" s="7">
        <v>41.929887</v>
      </c>
      <c r="J60" s="7">
        <v>4.259792</v>
      </c>
      <c r="K60" s="7">
        <v>46.189679</v>
      </c>
    </row>
    <row r="61" spans="1:11" ht="15" customHeight="1">
      <c r="A61" s="58" t="s">
        <v>94</v>
      </c>
      <c r="B61" s="27">
        <v>116</v>
      </c>
      <c r="C61" s="17">
        <f t="shared" si="6"/>
        <v>70.99233756809213</v>
      </c>
      <c r="D61" s="23">
        <f t="shared" si="8"/>
        <v>10.97590098054975</v>
      </c>
      <c r="E61" s="24">
        <f t="shared" si="1"/>
        <v>9.432330019450252</v>
      </c>
      <c r="F61" s="25">
        <f t="shared" si="7"/>
        <v>4.259792</v>
      </c>
      <c r="G61" s="59">
        <f t="shared" si="5"/>
        <v>24.668023</v>
      </c>
      <c r="I61" s="7">
        <v>20.408231</v>
      </c>
      <c r="J61" s="7">
        <v>4.259792</v>
      </c>
      <c r="K61" s="7">
        <v>24.668022999999998</v>
      </c>
    </row>
    <row r="62" spans="1:11" ht="15" customHeight="1">
      <c r="A62" s="58" t="s">
        <v>96</v>
      </c>
      <c r="B62" s="27">
        <v>116</v>
      </c>
      <c r="C62" s="17">
        <f t="shared" si="6"/>
        <v>155.98317116132213</v>
      </c>
      <c r="D62" s="23">
        <f t="shared" si="8"/>
        <v>10.97590098054975</v>
      </c>
      <c r="E62" s="24">
        <f t="shared" si="1"/>
        <v>20.724557019450252</v>
      </c>
      <c r="F62" s="25">
        <f t="shared" si="7"/>
        <v>4.259792</v>
      </c>
      <c r="G62" s="59">
        <f t="shared" si="5"/>
        <v>35.96025</v>
      </c>
      <c r="I62" s="7">
        <v>31.700458</v>
      </c>
      <c r="J62" s="7">
        <v>4.259792</v>
      </c>
      <c r="K62" s="7">
        <v>35.960249999999995</v>
      </c>
    </row>
    <row r="63" spans="1:11" ht="15" customHeight="1">
      <c r="A63" s="58" t="s">
        <v>98</v>
      </c>
      <c r="B63" s="27">
        <v>116</v>
      </c>
      <c r="C63" s="17">
        <f t="shared" si="6"/>
        <v>146.9841459722921</v>
      </c>
      <c r="D63" s="23">
        <f t="shared" si="8"/>
        <v>10.97590098054975</v>
      </c>
      <c r="E63" s="24">
        <f t="shared" si="1"/>
        <v>19.52891001945025</v>
      </c>
      <c r="F63" s="25">
        <f t="shared" si="7"/>
        <v>4.259793</v>
      </c>
      <c r="G63" s="59">
        <f t="shared" si="5"/>
        <v>34.764604</v>
      </c>
      <c r="I63" s="7">
        <v>30.504811</v>
      </c>
      <c r="J63" s="7">
        <v>4.259793</v>
      </c>
      <c r="K63" s="7">
        <v>34.764604</v>
      </c>
    </row>
    <row r="64" spans="1:11" ht="15" customHeight="1">
      <c r="A64" s="58" t="s">
        <v>100</v>
      </c>
      <c r="B64" s="27">
        <v>116</v>
      </c>
      <c r="C64" s="17">
        <f t="shared" si="6"/>
        <v>374.9595561319121</v>
      </c>
      <c r="D64" s="23">
        <f t="shared" si="8"/>
        <v>10.97590098054975</v>
      </c>
      <c r="E64" s="24">
        <f t="shared" si="1"/>
        <v>49.81864801945025</v>
      </c>
      <c r="F64" s="25">
        <f t="shared" si="7"/>
        <v>4.259792</v>
      </c>
      <c r="G64" s="59">
        <f t="shared" si="5"/>
        <v>65.05434100000001</v>
      </c>
      <c r="I64" s="7">
        <v>60.794548999999996</v>
      </c>
      <c r="J64" s="7">
        <v>4.259792</v>
      </c>
      <c r="K64" s="7">
        <v>65.054341</v>
      </c>
    </row>
    <row r="65" spans="1:11" ht="15" customHeight="1">
      <c r="A65" s="58" t="s">
        <v>102</v>
      </c>
      <c r="B65" s="27">
        <v>116</v>
      </c>
      <c r="C65" s="17">
        <f t="shared" si="6"/>
        <v>209.97735240146213</v>
      </c>
      <c r="D65" s="23">
        <f t="shared" si="8"/>
        <v>10.97590098054975</v>
      </c>
      <c r="E65" s="24">
        <f t="shared" si="1"/>
        <v>27.89844301945025</v>
      </c>
      <c r="F65" s="25">
        <f t="shared" si="7"/>
        <v>4.259792</v>
      </c>
      <c r="G65" s="59">
        <f t="shared" si="5"/>
        <v>43.134136</v>
      </c>
      <c r="I65" s="7">
        <v>38.874344</v>
      </c>
      <c r="J65" s="7">
        <v>4.259792</v>
      </c>
      <c r="K65" s="7">
        <v>43.134136</v>
      </c>
    </row>
    <row r="66" spans="1:11" ht="15" customHeight="1">
      <c r="A66" s="58" t="s">
        <v>104</v>
      </c>
      <c r="B66" s="27">
        <v>116</v>
      </c>
      <c r="C66" s="17">
        <f t="shared" si="6"/>
        <v>323.96505748127214</v>
      </c>
      <c r="D66" s="23">
        <f t="shared" si="8"/>
        <v>10.97590098054975</v>
      </c>
      <c r="E66" s="24">
        <f t="shared" si="1"/>
        <v>43.043312019450255</v>
      </c>
      <c r="F66" s="25">
        <f t="shared" si="7"/>
        <v>4.259792</v>
      </c>
      <c r="G66" s="59">
        <f t="shared" si="5"/>
        <v>58.279005000000005</v>
      </c>
      <c r="I66" s="7">
        <v>54.019213</v>
      </c>
      <c r="J66" s="7">
        <v>4.259792</v>
      </c>
      <c r="K66" s="7">
        <v>58.279005</v>
      </c>
    </row>
    <row r="67" spans="1:11" ht="15" customHeight="1">
      <c r="A67" s="58" t="s">
        <v>106</v>
      </c>
      <c r="B67" s="27">
        <v>116</v>
      </c>
      <c r="C67" s="17">
        <f t="shared" si="6"/>
        <v>48.99471793052211</v>
      </c>
      <c r="D67" s="23">
        <f t="shared" si="8"/>
        <v>10.97590098054975</v>
      </c>
      <c r="E67" s="24">
        <f t="shared" si="1"/>
        <v>6.509637019450249</v>
      </c>
      <c r="F67" s="25">
        <f t="shared" si="7"/>
        <v>4.259792</v>
      </c>
      <c r="G67" s="59">
        <f t="shared" si="5"/>
        <v>21.74533</v>
      </c>
      <c r="I67" s="7">
        <v>17.485538</v>
      </c>
      <c r="J67" s="7">
        <v>4.259792</v>
      </c>
      <c r="K67" s="7">
        <v>21.74533</v>
      </c>
    </row>
    <row r="68" spans="1:11" ht="15" customHeight="1">
      <c r="A68" s="58" t="s">
        <v>108</v>
      </c>
      <c r="B68" s="27">
        <v>116</v>
      </c>
      <c r="C68" s="17">
        <f t="shared" si="6"/>
        <v>139.9849016497721</v>
      </c>
      <c r="D68" s="23">
        <f t="shared" si="8"/>
        <v>10.97590098054975</v>
      </c>
      <c r="E68" s="24">
        <f t="shared" si="1"/>
        <v>18.598962019450248</v>
      </c>
      <c r="F68" s="25">
        <f t="shared" si="7"/>
        <v>4.259792</v>
      </c>
      <c r="G68" s="59">
        <f t="shared" si="5"/>
        <v>33.834655</v>
      </c>
      <c r="I68" s="7">
        <v>29.574862999999997</v>
      </c>
      <c r="J68" s="7">
        <v>4.259792</v>
      </c>
      <c r="K68" s="7">
        <v>33.834655</v>
      </c>
    </row>
    <row r="69" spans="1:11" ht="15" customHeight="1">
      <c r="A69" s="58" t="s">
        <v>110</v>
      </c>
      <c r="B69" s="27">
        <v>116</v>
      </c>
      <c r="C69" s="17">
        <f t="shared" si="6"/>
        <v>258.97206265910216</v>
      </c>
      <c r="D69" s="23">
        <f t="shared" si="8"/>
        <v>10.97590098054975</v>
      </c>
      <c r="E69" s="24">
        <f t="shared" si="1"/>
        <v>34.408079019450255</v>
      </c>
      <c r="F69" s="25">
        <f t="shared" si="7"/>
        <v>4.259792</v>
      </c>
      <c r="G69" s="59">
        <f t="shared" si="5"/>
        <v>49.643772000000006</v>
      </c>
      <c r="I69" s="7">
        <v>45.38398</v>
      </c>
      <c r="J69" s="7">
        <v>4.259792</v>
      </c>
      <c r="K69" s="7">
        <v>49.643772</v>
      </c>
    </row>
    <row r="70" spans="1:11" ht="15" customHeight="1">
      <c r="A70" s="58" t="s">
        <v>112</v>
      </c>
      <c r="B70" s="27">
        <v>116</v>
      </c>
      <c r="C70" s="17">
        <f t="shared" si="6"/>
        <v>35.996115955492115</v>
      </c>
      <c r="D70" s="23">
        <f t="shared" si="8"/>
        <v>10.97590098054975</v>
      </c>
      <c r="E70" s="24">
        <f t="shared" si="1"/>
        <v>4.78259001945025</v>
      </c>
      <c r="F70" s="25">
        <f t="shared" si="7"/>
        <v>4.259792</v>
      </c>
      <c r="G70" s="59">
        <f t="shared" si="5"/>
        <v>20.018283</v>
      </c>
      <c r="I70" s="7">
        <v>15.758491</v>
      </c>
      <c r="J70" s="7">
        <v>4.259792</v>
      </c>
      <c r="K70" s="7">
        <v>20.018283</v>
      </c>
    </row>
    <row r="71" spans="1:11" ht="15" customHeight="1">
      <c r="A71" s="58" t="s">
        <v>114</v>
      </c>
      <c r="B71" s="27">
        <v>116</v>
      </c>
      <c r="C71" s="17">
        <f t="shared" si="6"/>
        <v>295.96808019119203</v>
      </c>
      <c r="D71" s="23">
        <f t="shared" si="8"/>
        <v>10.97590098054975</v>
      </c>
      <c r="E71" s="24">
        <f t="shared" si="1"/>
        <v>39.32352001945024</v>
      </c>
      <c r="F71" s="25">
        <f t="shared" si="7"/>
        <v>4.259792</v>
      </c>
      <c r="G71" s="59">
        <f t="shared" si="5"/>
        <v>54.55921299999999</v>
      </c>
      <c r="I71" s="7">
        <v>50.299420999999995</v>
      </c>
      <c r="J71" s="7">
        <v>4.259792</v>
      </c>
      <c r="K71" s="7">
        <v>54.559213</v>
      </c>
    </row>
    <row r="72" spans="1:11" ht="15" customHeight="1">
      <c r="A72" s="58" t="s">
        <v>116</v>
      </c>
      <c r="B72" s="27">
        <v>116</v>
      </c>
      <c r="C72" s="17">
        <f t="shared" si="6"/>
        <v>211.9771332679721</v>
      </c>
      <c r="D72" s="23">
        <f t="shared" si="8"/>
        <v>10.97590098054975</v>
      </c>
      <c r="E72" s="24">
        <f t="shared" si="1"/>
        <v>28.16414201945025</v>
      </c>
      <c r="F72" s="25">
        <f t="shared" si="7"/>
        <v>4.259792</v>
      </c>
      <c r="G72" s="59">
        <f t="shared" si="5"/>
        <v>43.399834999999996</v>
      </c>
      <c r="I72" s="7">
        <v>39.140043</v>
      </c>
      <c r="J72" s="7">
        <v>4.259792</v>
      </c>
      <c r="K72" s="7">
        <v>43.399834999999996</v>
      </c>
    </row>
    <row r="73" spans="1:11" ht="15" customHeight="1">
      <c r="A73" s="58" t="s">
        <v>118</v>
      </c>
      <c r="B73" s="27">
        <v>116</v>
      </c>
      <c r="C73" s="17">
        <f t="shared" si="6"/>
        <v>31.99654669598211</v>
      </c>
      <c r="D73" s="23">
        <f t="shared" si="8"/>
        <v>10.97590098054975</v>
      </c>
      <c r="E73" s="24">
        <f t="shared" si="1"/>
        <v>4.25119101945025</v>
      </c>
      <c r="F73" s="25">
        <f t="shared" si="7"/>
        <v>4.259792</v>
      </c>
      <c r="G73" s="59">
        <f t="shared" si="5"/>
        <v>19.486884</v>
      </c>
      <c r="I73" s="7">
        <v>15.227091999999999</v>
      </c>
      <c r="J73" s="7">
        <v>4.259792</v>
      </c>
      <c r="K73" s="7">
        <v>19.486884</v>
      </c>
    </row>
    <row r="74" spans="1:11" ht="15" customHeight="1">
      <c r="A74" s="58" t="s">
        <v>120</v>
      </c>
      <c r="B74" s="27">
        <v>116</v>
      </c>
      <c r="C74" s="17">
        <f t="shared" si="6"/>
        <v>117.98727448571212</v>
      </c>
      <c r="D74" s="23">
        <f t="shared" si="8"/>
        <v>10.97590098054975</v>
      </c>
      <c r="E74" s="24">
        <f t="shared" si="1"/>
        <v>15.676268019450252</v>
      </c>
      <c r="F74" s="25">
        <f t="shared" si="7"/>
        <v>4.259792</v>
      </c>
      <c r="G74" s="59">
        <f t="shared" si="5"/>
        <v>30.911961</v>
      </c>
      <c r="I74" s="7">
        <v>26.652169</v>
      </c>
      <c r="J74" s="7">
        <v>4.259792</v>
      </c>
      <c r="K74" s="7">
        <v>30.911960999999998</v>
      </c>
    </row>
    <row r="75" spans="1:11" ht="15" customHeight="1">
      <c r="A75" s="58" t="s">
        <v>122</v>
      </c>
      <c r="B75" s="27">
        <v>116</v>
      </c>
      <c r="C75" s="17">
        <f t="shared" si="6"/>
        <v>178.9807000483721</v>
      </c>
      <c r="D75" s="23">
        <f t="shared" si="8"/>
        <v>10.97590098054975</v>
      </c>
      <c r="E75" s="24">
        <f t="shared" si="1"/>
        <v>23.78010201945025</v>
      </c>
      <c r="F75" s="25">
        <f t="shared" si="7"/>
        <v>4.259792</v>
      </c>
      <c r="G75" s="59">
        <f t="shared" si="5"/>
        <v>39.015795</v>
      </c>
      <c r="I75" s="7">
        <v>34.756003</v>
      </c>
      <c r="J75" s="7">
        <v>4.259792</v>
      </c>
      <c r="K75" s="7">
        <v>39.015795</v>
      </c>
    </row>
    <row r="76" spans="1:11" ht="15" customHeight="1">
      <c r="A76" s="58" t="s">
        <v>124</v>
      </c>
      <c r="B76" s="27">
        <v>116</v>
      </c>
      <c r="C76" s="17">
        <f t="shared" si="6"/>
        <v>346.9625788418321</v>
      </c>
      <c r="D76" s="23">
        <f t="shared" si="8"/>
        <v>10.97590098054975</v>
      </c>
      <c r="E76" s="24">
        <f t="shared" si="1"/>
        <v>46.09885601945025</v>
      </c>
      <c r="F76" s="25">
        <f t="shared" si="7"/>
        <v>4.259792</v>
      </c>
      <c r="G76" s="59">
        <f t="shared" si="5"/>
        <v>61.334549</v>
      </c>
      <c r="I76" s="7">
        <v>57.074757</v>
      </c>
      <c r="J76" s="7">
        <v>4.259792</v>
      </c>
      <c r="K76" s="7">
        <v>61.334548999999996</v>
      </c>
    </row>
    <row r="77" spans="1:11" ht="15" customHeight="1">
      <c r="A77" s="58" t="s">
        <v>126</v>
      </c>
      <c r="B77" s="27">
        <v>116</v>
      </c>
      <c r="C77" s="17">
        <f t="shared" si="6"/>
        <v>135.98533239026213</v>
      </c>
      <c r="D77" s="23">
        <f t="shared" si="8"/>
        <v>10.97590098054975</v>
      </c>
      <c r="E77" s="24">
        <f t="shared" si="1"/>
        <v>18.06756301945025</v>
      </c>
      <c r="F77" s="25">
        <f t="shared" si="7"/>
        <v>4.259792</v>
      </c>
      <c r="G77" s="59">
        <f t="shared" si="5"/>
        <v>33.303256</v>
      </c>
      <c r="I77" s="7">
        <v>29.043464</v>
      </c>
      <c r="J77" s="7">
        <v>4.259792</v>
      </c>
      <c r="K77" s="7">
        <v>33.303256</v>
      </c>
    </row>
    <row r="78" spans="1:11" ht="15" customHeight="1">
      <c r="A78" s="58" t="s">
        <v>128</v>
      </c>
      <c r="B78" s="27">
        <v>116</v>
      </c>
      <c r="C78" s="17">
        <f t="shared" si="6"/>
        <v>128.9860880677421</v>
      </c>
      <c r="D78" s="23">
        <f t="shared" si="8"/>
        <v>10.97590098054975</v>
      </c>
      <c r="E78" s="24">
        <f t="shared" si="1"/>
        <v>17.137615019450248</v>
      </c>
      <c r="F78" s="25">
        <f t="shared" si="7"/>
        <v>4.259792</v>
      </c>
      <c r="G78" s="59">
        <f t="shared" si="5"/>
        <v>32.373307999999994</v>
      </c>
      <c r="I78" s="7">
        <v>28.113515999999997</v>
      </c>
      <c r="J78" s="7">
        <v>4.259792</v>
      </c>
      <c r="K78" s="7">
        <v>32.373308</v>
      </c>
    </row>
    <row r="79" spans="1:11" ht="15" customHeight="1">
      <c r="A79" s="58" t="s">
        <v>130</v>
      </c>
      <c r="B79" s="27">
        <v>116</v>
      </c>
      <c r="C79" s="17">
        <f t="shared" si="6"/>
        <v>32.996440892482106</v>
      </c>
      <c r="D79" s="23">
        <f t="shared" si="8"/>
        <v>10.97590098054975</v>
      </c>
      <c r="E79" s="24">
        <f t="shared" si="1"/>
        <v>4.384041019450249</v>
      </c>
      <c r="F79" s="25">
        <f t="shared" si="7"/>
        <v>4.259792</v>
      </c>
      <c r="G79" s="59">
        <f t="shared" si="5"/>
        <v>19.619733999999998</v>
      </c>
      <c r="I79" s="7">
        <v>15.359941999999998</v>
      </c>
      <c r="J79" s="7">
        <v>4.259792</v>
      </c>
      <c r="K79" s="7">
        <v>19.619733999999998</v>
      </c>
    </row>
    <row r="80" spans="1:11" ht="15" customHeight="1">
      <c r="A80" s="58" t="s">
        <v>132</v>
      </c>
      <c r="B80" s="27">
        <v>116</v>
      </c>
      <c r="C80" s="17">
        <f t="shared" si="6"/>
        <v>279.96980315315216</v>
      </c>
      <c r="D80" s="23">
        <f t="shared" si="8"/>
        <v>10.97590098054975</v>
      </c>
      <c r="E80" s="24">
        <f t="shared" si="1"/>
        <v>37.197924019450255</v>
      </c>
      <c r="F80" s="25">
        <f t="shared" si="7"/>
        <v>4.259793</v>
      </c>
      <c r="G80" s="59">
        <f t="shared" si="5"/>
        <v>52.43361800000001</v>
      </c>
      <c r="I80" s="7">
        <v>48.173825</v>
      </c>
      <c r="J80" s="7">
        <v>4.259793</v>
      </c>
      <c r="K80" s="7">
        <v>52.433617999999996</v>
      </c>
    </row>
    <row r="81" spans="1:11" ht="15" customHeight="1">
      <c r="A81" s="58" t="s">
        <v>134</v>
      </c>
      <c r="B81" s="27">
        <v>116</v>
      </c>
      <c r="C81" s="17">
        <f t="shared" si="6"/>
        <v>212.9770199379821</v>
      </c>
      <c r="D81" s="23">
        <f t="shared" si="8"/>
        <v>10.97590098054975</v>
      </c>
      <c r="E81" s="24">
        <f aca="true" t="shared" si="9" ref="E81:E95">I81-D81</f>
        <v>28.29699101945025</v>
      </c>
      <c r="F81" s="25">
        <f t="shared" si="7"/>
        <v>4.259792</v>
      </c>
      <c r="G81" s="59">
        <f t="shared" si="5"/>
        <v>43.532683999999996</v>
      </c>
      <c r="I81" s="7">
        <v>39.272892</v>
      </c>
      <c r="J81" s="7">
        <v>4.259792</v>
      </c>
      <c r="K81" s="7">
        <v>43.532684</v>
      </c>
    </row>
    <row r="82" spans="1:11" ht="15" customHeight="1">
      <c r="A82" s="58" t="s">
        <v>136</v>
      </c>
      <c r="B82" s="27">
        <v>116</v>
      </c>
      <c r="C82" s="17">
        <f t="shared" si="6"/>
        <v>216.97659672398208</v>
      </c>
      <c r="D82" s="23">
        <f t="shared" si="8"/>
        <v>10.97590098054975</v>
      </c>
      <c r="E82" s="24">
        <f t="shared" si="9"/>
        <v>28.828391019450248</v>
      </c>
      <c r="F82" s="25">
        <f t="shared" si="7"/>
        <v>4.259792</v>
      </c>
      <c r="G82" s="59">
        <f t="shared" si="5"/>
        <v>44.064083999999994</v>
      </c>
      <c r="I82" s="7">
        <v>39.804292</v>
      </c>
      <c r="J82" s="7">
        <v>4.259792</v>
      </c>
      <c r="K82" s="7">
        <v>44.064084</v>
      </c>
    </row>
    <row r="83" spans="1:11" ht="15" customHeight="1">
      <c r="A83" s="58" t="s">
        <v>138</v>
      </c>
      <c r="B83" s="27">
        <v>116</v>
      </c>
      <c r="C83" s="17">
        <f t="shared" si="6"/>
        <v>334.96387106330207</v>
      </c>
      <c r="D83" s="23">
        <f t="shared" si="8"/>
        <v>10.97590098054975</v>
      </c>
      <c r="E83" s="24">
        <f t="shared" si="9"/>
        <v>44.504659019450244</v>
      </c>
      <c r="F83" s="25">
        <f t="shared" si="7"/>
        <v>4.259792</v>
      </c>
      <c r="G83" s="59">
        <f t="shared" si="5"/>
        <v>59.740351999999994</v>
      </c>
      <c r="I83" s="7">
        <v>55.48056</v>
      </c>
      <c r="J83" s="7">
        <v>4.259792</v>
      </c>
      <c r="K83" s="7">
        <v>59.740351999999994</v>
      </c>
    </row>
    <row r="84" spans="1:11" ht="15" customHeight="1">
      <c r="A84" s="58" t="s">
        <v>140</v>
      </c>
      <c r="B84" s="27">
        <v>116</v>
      </c>
      <c r="C84" s="17">
        <f t="shared" si="6"/>
        <v>254.97250092608218</v>
      </c>
      <c r="D84" s="23">
        <f t="shared" si="8"/>
        <v>10.97590098054975</v>
      </c>
      <c r="E84" s="24">
        <f t="shared" si="9"/>
        <v>33.87668101945026</v>
      </c>
      <c r="F84" s="25">
        <f t="shared" si="7"/>
        <v>4.259792</v>
      </c>
      <c r="G84" s="59">
        <f t="shared" si="5"/>
        <v>49.11237400000001</v>
      </c>
      <c r="I84" s="7">
        <v>44.852582000000005</v>
      </c>
      <c r="J84" s="7">
        <v>4.259792</v>
      </c>
      <c r="K84" s="7">
        <v>49.112374</v>
      </c>
    </row>
    <row r="85" spans="1:11" ht="15" customHeight="1">
      <c r="A85" s="58" t="s">
        <v>142</v>
      </c>
      <c r="B85" s="27">
        <v>116</v>
      </c>
      <c r="C85" s="17">
        <f t="shared" si="6"/>
        <v>151.9836019018121</v>
      </c>
      <c r="D85" s="23">
        <f t="shared" si="8"/>
        <v>10.97590098054975</v>
      </c>
      <c r="E85" s="24">
        <f t="shared" si="9"/>
        <v>20.193158019450248</v>
      </c>
      <c r="F85" s="25">
        <f t="shared" si="7"/>
        <v>4.259792</v>
      </c>
      <c r="G85" s="59">
        <f t="shared" si="5"/>
        <v>35.428850999999995</v>
      </c>
      <c r="I85" s="7">
        <v>31.169058999999997</v>
      </c>
      <c r="J85" s="7">
        <v>4.259792</v>
      </c>
      <c r="K85" s="7">
        <v>35.428851</v>
      </c>
    </row>
    <row r="86" spans="1:11" ht="15" customHeight="1">
      <c r="A86" s="58" t="s">
        <v>144</v>
      </c>
      <c r="B86" s="27">
        <v>116</v>
      </c>
      <c r="C86" s="17">
        <f t="shared" si="6"/>
        <v>91.99007806214212</v>
      </c>
      <c r="D86" s="23">
        <f t="shared" si="8"/>
        <v>10.97590098054975</v>
      </c>
      <c r="E86" s="24">
        <f t="shared" si="9"/>
        <v>12.222175019450251</v>
      </c>
      <c r="F86" s="25">
        <f t="shared" si="7"/>
        <v>4.259792</v>
      </c>
      <c r="G86" s="59">
        <f t="shared" si="5"/>
        <v>27.457868</v>
      </c>
      <c r="I86" s="7">
        <v>23.198076</v>
      </c>
      <c r="J86" s="7">
        <v>4.259792</v>
      </c>
      <c r="K86" s="7">
        <v>27.457867999999998</v>
      </c>
    </row>
    <row r="87" spans="1:11" ht="15" customHeight="1">
      <c r="A87" s="58" t="s">
        <v>146</v>
      </c>
      <c r="B87" s="27">
        <v>116</v>
      </c>
      <c r="C87" s="17">
        <f t="shared" si="6"/>
        <v>298.9677552542021</v>
      </c>
      <c r="D87" s="23">
        <f t="shared" si="8"/>
        <v>10.97590098054975</v>
      </c>
      <c r="E87" s="24">
        <f t="shared" si="9"/>
        <v>39.722069019450245</v>
      </c>
      <c r="F87" s="25">
        <f t="shared" si="7"/>
        <v>4.259792</v>
      </c>
      <c r="G87" s="59">
        <f t="shared" si="5"/>
        <v>54.957761999999995</v>
      </c>
      <c r="I87" s="7">
        <v>50.69797</v>
      </c>
      <c r="J87" s="7">
        <v>4.259792</v>
      </c>
      <c r="K87" s="7">
        <v>54.957761999999995</v>
      </c>
    </row>
    <row r="88" spans="1:11" ht="15" customHeight="1">
      <c r="A88" s="58" t="s">
        <v>221</v>
      </c>
      <c r="B88" s="27">
        <v>116</v>
      </c>
      <c r="C88" s="17">
        <f t="shared" si="6"/>
        <v>20.997733113952112</v>
      </c>
      <c r="D88" s="23">
        <f t="shared" si="8"/>
        <v>10.97590098054975</v>
      </c>
      <c r="E88" s="24">
        <f t="shared" si="9"/>
        <v>2.78984401945025</v>
      </c>
      <c r="F88" s="25">
        <f t="shared" si="7"/>
        <v>4.259792</v>
      </c>
      <c r="G88" s="59">
        <f t="shared" si="5"/>
        <v>18.025537</v>
      </c>
      <c r="I88" s="7">
        <v>13.765744999999999</v>
      </c>
      <c r="J88" s="7">
        <v>4.259792</v>
      </c>
      <c r="K88" s="7">
        <v>18.025537</v>
      </c>
    </row>
    <row r="89" spans="1:11" ht="15" customHeight="1">
      <c r="A89" s="58" t="s">
        <v>223</v>
      </c>
      <c r="B89" s="27">
        <v>116</v>
      </c>
      <c r="C89" s="17">
        <f t="shared" si="6"/>
        <v>367.9603118093921</v>
      </c>
      <c r="D89" s="23">
        <f t="shared" si="8"/>
        <v>10.97590098054975</v>
      </c>
      <c r="E89" s="24">
        <f t="shared" si="9"/>
        <v>48.888700019450255</v>
      </c>
      <c r="F89" s="25">
        <f t="shared" si="7"/>
        <v>4.259792</v>
      </c>
      <c r="G89" s="59">
        <f t="shared" si="5"/>
        <v>64.12439300000001</v>
      </c>
      <c r="I89" s="7">
        <v>59.864601</v>
      </c>
      <c r="J89" s="7">
        <v>4.259792</v>
      </c>
      <c r="K89" s="7">
        <v>64.124393</v>
      </c>
    </row>
    <row r="90" spans="1:11" ht="15" customHeight="1">
      <c r="A90" s="58" t="s">
        <v>225</v>
      </c>
      <c r="B90" s="27">
        <v>116</v>
      </c>
      <c r="C90" s="17">
        <f t="shared" si="6"/>
        <v>127.98619387124214</v>
      </c>
      <c r="D90" s="23">
        <f t="shared" si="8"/>
        <v>10.97590098054975</v>
      </c>
      <c r="E90" s="24">
        <f t="shared" si="9"/>
        <v>17.004765019450254</v>
      </c>
      <c r="F90" s="25">
        <f t="shared" si="7"/>
        <v>4.259792</v>
      </c>
      <c r="G90" s="59">
        <f t="shared" si="5"/>
        <v>32.240458000000004</v>
      </c>
      <c r="I90" s="7">
        <v>27.980666000000003</v>
      </c>
      <c r="J90" s="7">
        <v>4.259792</v>
      </c>
      <c r="K90" s="7">
        <v>32.240458</v>
      </c>
    </row>
    <row r="91" spans="1:11" ht="15" customHeight="1">
      <c r="A91" s="58" t="s">
        <v>227</v>
      </c>
      <c r="B91" s="27">
        <v>116</v>
      </c>
      <c r="C91" s="17">
        <f t="shared" si="6"/>
        <v>12.998594594932118</v>
      </c>
      <c r="D91" s="23">
        <f t="shared" si="8"/>
        <v>10.97590098054975</v>
      </c>
      <c r="E91" s="24">
        <f t="shared" si="9"/>
        <v>1.7270460194502508</v>
      </c>
      <c r="F91" s="25">
        <f t="shared" si="7"/>
        <v>4.259792</v>
      </c>
      <c r="G91" s="59">
        <f t="shared" si="5"/>
        <v>16.962739</v>
      </c>
      <c r="I91" s="7">
        <v>12.702947</v>
      </c>
      <c r="J91" s="7">
        <v>4.259792</v>
      </c>
      <c r="K91" s="7">
        <v>16.962739</v>
      </c>
    </row>
    <row r="92" spans="1:11" ht="15" customHeight="1">
      <c r="A92" s="58" t="s">
        <v>229</v>
      </c>
      <c r="B92" s="27">
        <v>253</v>
      </c>
      <c r="C92" s="17">
        <f>E92*7.52649</f>
        <v>701.9242844852664</v>
      </c>
      <c r="D92" s="64">
        <f>B92*19621/62210*30/100</f>
        <v>23.938818517923163</v>
      </c>
      <c r="E92" s="24">
        <f t="shared" si="9"/>
        <v>93.26050848207683</v>
      </c>
      <c r="F92" s="146">
        <f>J92</f>
        <v>4.259792</v>
      </c>
      <c r="G92" s="59">
        <f t="shared" si="5"/>
        <v>121.459119</v>
      </c>
      <c r="I92" s="7">
        <v>117.199327</v>
      </c>
      <c r="J92" s="7">
        <v>4.259792</v>
      </c>
      <c r="K92" s="7">
        <v>121.45911900000002</v>
      </c>
    </row>
    <row r="93" spans="1:11" ht="15" customHeight="1">
      <c r="A93" s="58" t="s">
        <v>231</v>
      </c>
      <c r="B93" s="27">
        <v>253</v>
      </c>
      <c r="C93" s="17">
        <f>E93*7.52649</f>
        <v>459.95038568060636</v>
      </c>
      <c r="D93" s="23">
        <f>B93*19621/62210*30/100</f>
        <v>23.938818517923163</v>
      </c>
      <c r="E93" s="24">
        <f t="shared" si="9"/>
        <v>61.110874482076824</v>
      </c>
      <c r="F93" s="25">
        <f>J93</f>
        <v>4.259792</v>
      </c>
      <c r="G93" s="59">
        <f t="shared" si="5"/>
        <v>89.309485</v>
      </c>
      <c r="I93" s="7">
        <v>85.04969299999999</v>
      </c>
      <c r="J93" s="7">
        <v>4.259792</v>
      </c>
      <c r="K93" s="7">
        <v>89.30948499999998</v>
      </c>
    </row>
    <row r="94" spans="1:11" ht="15" customHeight="1">
      <c r="A94" s="58" t="s">
        <v>233</v>
      </c>
      <c r="B94" s="27">
        <v>255</v>
      </c>
      <c r="C94" s="17">
        <f>E94*7.52649</f>
        <v>1106.8807516252748</v>
      </c>
      <c r="D94" s="23">
        <f>B94*19621/62210*30/100</f>
        <v>24.128058190001607</v>
      </c>
      <c r="E94" s="24">
        <f t="shared" si="9"/>
        <v>147.06466780999838</v>
      </c>
      <c r="F94" s="25">
        <f>J94</f>
        <v>4.259792</v>
      </c>
      <c r="G94" s="59">
        <f t="shared" si="5"/>
        <v>175.452518</v>
      </c>
      <c r="I94" s="7">
        <v>171.192726</v>
      </c>
      <c r="J94" s="7">
        <v>4.259792</v>
      </c>
      <c r="K94" s="7">
        <v>175.452518</v>
      </c>
    </row>
    <row r="95" spans="1:11" ht="15" customHeight="1" thickBot="1">
      <c r="A95" s="58" t="s">
        <v>235</v>
      </c>
      <c r="B95" s="60">
        <v>255</v>
      </c>
      <c r="C95" s="17">
        <f>E95*7.52649</f>
        <v>396.9571817195348</v>
      </c>
      <c r="D95" s="65">
        <f>B95*19621/62210*30/100</f>
        <v>24.128058190001607</v>
      </c>
      <c r="E95" s="66">
        <f t="shared" si="9"/>
        <v>52.74134180999839</v>
      </c>
      <c r="F95" s="25">
        <f>J95</f>
        <v>4.259792</v>
      </c>
      <c r="G95" s="68">
        <f t="shared" si="5"/>
        <v>81.129192</v>
      </c>
      <c r="I95" s="7">
        <v>76.8694</v>
      </c>
      <c r="J95" s="7">
        <v>4.259792</v>
      </c>
      <c r="K95" s="7">
        <v>81.129192</v>
      </c>
    </row>
    <row r="96" spans="1:11" ht="16.5" thickBot="1">
      <c r="A96" s="194" t="s">
        <v>633</v>
      </c>
      <c r="B96" s="194"/>
      <c r="C96" s="69">
        <f>SUM(C56:C95)</f>
        <v>9511.974127785958</v>
      </c>
      <c r="D96" s="32">
        <f>SUM(D56:D95)</f>
        <v>491.2661887156402</v>
      </c>
      <c r="E96" s="32">
        <f>SUM(E56:E95)</f>
        <v>1263.7994772843595</v>
      </c>
      <c r="F96" s="32">
        <f>SUM(F56:F95)</f>
        <v>170.3916820000001</v>
      </c>
      <c r="G96" s="33">
        <f>SUM(G56:G95)</f>
        <v>1925.4573480000006</v>
      </c>
      <c r="I96" s="34">
        <f>SUM(I56:I95)</f>
        <v>1755.0656659999997</v>
      </c>
      <c r="J96" s="34">
        <f>SUM(J56:J95)</f>
        <v>170.3916820000001</v>
      </c>
      <c r="K96" s="34">
        <f>SUM(K56:K95)</f>
        <v>1925.4573480000004</v>
      </c>
    </row>
    <row r="97" spans="1:11" ht="16.5" thickBot="1">
      <c r="A97" s="195" t="s">
        <v>640</v>
      </c>
      <c r="B97" s="195"/>
      <c r="C97" s="61">
        <f>SUM(C44+C96)</f>
        <v>18090.044802553366</v>
      </c>
      <c r="D97" s="50">
        <f>SUM(D44+D96)</f>
        <v>926.517434496061</v>
      </c>
      <c r="E97" s="50">
        <f>SUM(E44+E96)</f>
        <v>2403.516752503938</v>
      </c>
      <c r="F97" s="50">
        <f>SUM(F44+F96)</f>
        <v>340.7833640000002</v>
      </c>
      <c r="G97" s="62">
        <f>SUM(G44+G96)</f>
        <v>3670.817551</v>
      </c>
      <c r="I97" s="52">
        <f>SUM(I44+I96)</f>
        <v>3330.0341869999997</v>
      </c>
      <c r="J97" s="52">
        <f>SUM(J44+J96)</f>
        <v>340.7833640000002</v>
      </c>
      <c r="K97" s="52">
        <f>SUM(K44+K96)</f>
        <v>3670.817551</v>
      </c>
    </row>
    <row r="98" ht="14.25" thickBot="1" thickTop="1"/>
    <row r="99" spans="4:7" ht="15.75" customHeight="1">
      <c r="D99" s="186" t="s">
        <v>634</v>
      </c>
      <c r="E99" s="188" t="s">
        <v>635</v>
      </c>
      <c r="F99" s="169" t="s">
        <v>636</v>
      </c>
      <c r="G99" s="39"/>
    </row>
    <row r="100" spans="4:7" ht="15.75" customHeight="1" thickBot="1">
      <c r="D100" s="187"/>
      <c r="E100" s="189"/>
      <c r="F100" s="170"/>
      <c r="G100" s="39"/>
    </row>
    <row r="101" spans="1:7" ht="15.75">
      <c r="A101" s="173" t="s">
        <v>637</v>
      </c>
      <c r="B101" s="174"/>
      <c r="C101" s="174"/>
      <c r="D101" s="40">
        <f>SUM(G4:G5)</f>
        <v>64.28306500000001</v>
      </c>
      <c r="E101" s="41">
        <v>2</v>
      </c>
      <c r="F101" s="40">
        <f>D101/E101</f>
        <v>32.141532500000004</v>
      </c>
      <c r="G101" s="4"/>
    </row>
    <row r="102" spans="1:7" ht="15.75">
      <c r="A102" s="176" t="s">
        <v>638</v>
      </c>
      <c r="B102" s="177"/>
      <c r="C102" s="177"/>
      <c r="D102" s="42">
        <f>G97-D103-D101</f>
        <v>3139.184172</v>
      </c>
      <c r="E102" s="43">
        <v>74</v>
      </c>
      <c r="F102" s="63">
        <f>D102/E102</f>
        <v>42.42140772972973</v>
      </c>
      <c r="G102" s="4"/>
    </row>
    <row r="103" spans="1:7" ht="16.5" thickBot="1">
      <c r="A103" s="179" t="s">
        <v>639</v>
      </c>
      <c r="B103" s="180"/>
      <c r="C103" s="180"/>
      <c r="D103" s="44">
        <f>SUM(G92:G95)</f>
        <v>467.35031399999997</v>
      </c>
      <c r="E103" s="45">
        <v>4</v>
      </c>
      <c r="F103" s="44">
        <f>D103/E103</f>
        <v>116.83757849999999</v>
      </c>
      <c r="G103" s="4"/>
    </row>
    <row r="104" spans="2:6" ht="16.5" thickBot="1">
      <c r="B104" s="190"/>
      <c r="C104" s="190"/>
      <c r="D104" s="46">
        <f>SUM(D101:D103)</f>
        <v>3670.817551</v>
      </c>
      <c r="E104" s="46">
        <f>SUM(E101:E103)</f>
        <v>80</v>
      </c>
      <c r="F104" s="44">
        <f>D104/E104</f>
        <v>45.8852193875</v>
      </c>
    </row>
  </sheetData>
  <sheetProtection/>
  <mergeCells count="33">
    <mergeCell ref="A101:C101"/>
    <mergeCell ref="A102:C102"/>
    <mergeCell ref="A103:C103"/>
    <mergeCell ref="B104:C104"/>
    <mergeCell ref="I54:I55"/>
    <mergeCell ref="J54:J55"/>
    <mergeCell ref="K54:K55"/>
    <mergeCell ref="A96:B96"/>
    <mergeCell ref="A97:B97"/>
    <mergeCell ref="D99:D100"/>
    <mergeCell ref="E99:E100"/>
    <mergeCell ref="F99:F100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J2:J3"/>
    <mergeCell ref="K2:K3"/>
    <mergeCell ref="A44:B44"/>
    <mergeCell ref="D46:D47"/>
    <mergeCell ref="E46:E47"/>
    <mergeCell ref="F46:F47"/>
    <mergeCell ref="A1:G1"/>
    <mergeCell ref="A2:A3"/>
    <mergeCell ref="C2:C3"/>
    <mergeCell ref="F2:F3"/>
    <mergeCell ref="G2:G3"/>
    <mergeCell ref="I2:I3"/>
  </mergeCells>
  <printOptions/>
  <pageMargins left="0.7" right="0.36" top="0.17" bottom="0.16" header="0.12" footer="0.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79">
      <selection activeCell="C56" sqref="C56:C95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9.57421875" style="0" customWidth="1"/>
    <col min="10" max="10" width="8.28125" style="0" customWidth="1"/>
    <col min="11" max="11" width="10.421875" style="0" customWidth="1"/>
  </cols>
  <sheetData>
    <row r="1" spans="1:10" ht="42.75" customHeight="1" thickBot="1">
      <c r="A1" s="199" t="s">
        <v>661</v>
      </c>
      <c r="B1" s="200"/>
      <c r="C1" s="200"/>
      <c r="D1" s="200"/>
      <c r="E1" s="200"/>
      <c r="F1" s="200"/>
      <c r="G1" s="201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1.7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" customHeight="1">
      <c r="A4" s="15" t="s">
        <v>3</v>
      </c>
      <c r="B4" s="16">
        <v>96</v>
      </c>
      <c r="C4" s="17">
        <f>E4*7.52649</f>
        <v>152.424554269929</v>
      </c>
      <c r="D4" s="18">
        <f>B4*19621/62210*30/100</f>
        <v>9.083504259765311</v>
      </c>
      <c r="E4" s="19">
        <f>I4-D4</f>
        <v>20.25174474023469</v>
      </c>
      <c r="F4" s="20">
        <f>J4</f>
        <v>4.259792</v>
      </c>
      <c r="G4" s="21">
        <f aca="true" t="shared" si="0" ref="G4:G43">D4+E4+F4</f>
        <v>33.595041</v>
      </c>
      <c r="I4" s="7">
        <v>29.335249</v>
      </c>
      <c r="J4" s="7">
        <v>4.259792</v>
      </c>
      <c r="K4" s="7">
        <v>33.595041</v>
      </c>
    </row>
    <row r="5" spans="1:11" ht="15" customHeight="1">
      <c r="A5" s="15" t="s">
        <v>6</v>
      </c>
      <c r="B5" s="17">
        <v>96</v>
      </c>
      <c r="C5" s="17">
        <f>E5*7.52649</f>
        <v>381.05989459923904</v>
      </c>
      <c r="D5" s="23">
        <f>B5*19621/62210*30/100</f>
        <v>9.083504259765311</v>
      </c>
      <c r="E5" s="24">
        <f aca="true" t="shared" si="1" ref="E5:E80">I5-D5</f>
        <v>50.629163740234695</v>
      </c>
      <c r="F5" s="25">
        <f>J5</f>
        <v>4.259793</v>
      </c>
      <c r="G5" s="26">
        <f t="shared" si="0"/>
        <v>63.97246100000001</v>
      </c>
      <c r="I5" s="7">
        <v>59.71266800000001</v>
      </c>
      <c r="J5" s="7">
        <v>4.259793</v>
      </c>
      <c r="K5" s="7">
        <v>63.972460999999996</v>
      </c>
    </row>
    <row r="6" spans="1:11" ht="15" customHeight="1">
      <c r="A6" s="15" t="s">
        <v>8</v>
      </c>
      <c r="B6" s="27">
        <v>116</v>
      </c>
      <c r="C6" s="17">
        <f aca="true" t="shared" si="2" ref="C6:C39">E6*7.52649</f>
        <v>474.94877256668207</v>
      </c>
      <c r="D6" s="23">
        <f>B6*19621/62210*30/100</f>
        <v>10.97590098054975</v>
      </c>
      <c r="E6" s="24">
        <f t="shared" si="1"/>
        <v>63.103621019450244</v>
      </c>
      <c r="F6" s="25">
        <f aca="true" t="shared" si="3" ref="F6:F39">J6</f>
        <v>4.259792</v>
      </c>
      <c r="G6" s="26">
        <f t="shared" si="0"/>
        <v>78.339314</v>
      </c>
      <c r="I6" s="7">
        <v>74.079522</v>
      </c>
      <c r="J6" s="7">
        <v>4.259792</v>
      </c>
      <c r="K6" s="7">
        <v>78.339314</v>
      </c>
    </row>
    <row r="7" spans="1:11" ht="15" customHeight="1">
      <c r="A7" s="15" t="s">
        <v>10</v>
      </c>
      <c r="B7" s="27">
        <v>116</v>
      </c>
      <c r="C7" s="17">
        <f t="shared" si="2"/>
        <v>193.9790753634221</v>
      </c>
      <c r="D7" s="23">
        <f>B7*19621/62210*30/100</f>
        <v>10.97590098054975</v>
      </c>
      <c r="E7" s="24">
        <f t="shared" si="1"/>
        <v>25.77284701945025</v>
      </c>
      <c r="F7" s="25">
        <f t="shared" si="3"/>
        <v>4.259792</v>
      </c>
      <c r="G7" s="26">
        <f t="shared" si="0"/>
        <v>41.008539999999996</v>
      </c>
      <c r="I7" s="7">
        <v>36.748748</v>
      </c>
      <c r="J7" s="7">
        <v>4.259792</v>
      </c>
      <c r="K7" s="7">
        <v>41.008539999999996</v>
      </c>
    </row>
    <row r="8" spans="1:11" ht="15" customHeight="1">
      <c r="A8" s="15" t="s">
        <v>12</v>
      </c>
      <c r="B8" s="27">
        <v>116</v>
      </c>
      <c r="C8" s="17">
        <f t="shared" si="2"/>
        <v>153.98339029481212</v>
      </c>
      <c r="D8" s="23">
        <f aca="true" t="shared" si="4" ref="D8:D39">B8*19621/62210*30/100</f>
        <v>10.97590098054975</v>
      </c>
      <c r="E8" s="24">
        <f t="shared" si="1"/>
        <v>20.45885801945025</v>
      </c>
      <c r="F8" s="25">
        <f t="shared" si="3"/>
        <v>4.259792</v>
      </c>
      <c r="G8" s="26">
        <f t="shared" si="0"/>
        <v>35.694551</v>
      </c>
      <c r="I8" s="7">
        <v>31.434759</v>
      </c>
      <c r="J8" s="7">
        <v>4.259792</v>
      </c>
      <c r="K8" s="7">
        <v>35.694551</v>
      </c>
    </row>
    <row r="9" spans="1:11" ht="15" customHeight="1">
      <c r="A9" s="15" t="s">
        <v>14</v>
      </c>
      <c r="B9" s="27">
        <v>116</v>
      </c>
      <c r="C9" s="17">
        <f t="shared" si="2"/>
        <v>274.38539594732214</v>
      </c>
      <c r="D9" s="23">
        <f t="shared" si="4"/>
        <v>10.97590098054975</v>
      </c>
      <c r="E9" s="24">
        <f t="shared" si="1"/>
        <v>36.45595701945025</v>
      </c>
      <c r="F9" s="25">
        <f t="shared" si="3"/>
        <v>4.259792</v>
      </c>
      <c r="G9" s="26">
        <f t="shared" si="0"/>
        <v>51.69165</v>
      </c>
      <c r="I9" s="7">
        <v>47.431858000000005</v>
      </c>
      <c r="J9" s="7">
        <v>4.259792</v>
      </c>
      <c r="K9" s="7">
        <v>51.69165</v>
      </c>
    </row>
    <row r="10" spans="1:11" ht="15" customHeight="1">
      <c r="A10" s="15" t="s">
        <v>16</v>
      </c>
      <c r="B10" s="27">
        <v>116</v>
      </c>
      <c r="C10" s="17">
        <f t="shared" si="2"/>
        <v>210.29931306419212</v>
      </c>
      <c r="D10" s="23">
        <f t="shared" si="4"/>
        <v>10.97590098054975</v>
      </c>
      <c r="E10" s="24">
        <f t="shared" si="1"/>
        <v>27.941220019450252</v>
      </c>
      <c r="F10" s="25">
        <f t="shared" si="3"/>
        <v>4.259792</v>
      </c>
      <c r="G10" s="26">
        <f t="shared" si="0"/>
        <v>43.176913</v>
      </c>
      <c r="I10" s="7">
        <v>38.917121</v>
      </c>
      <c r="J10" s="7">
        <v>4.259792</v>
      </c>
      <c r="K10" s="7">
        <v>43.176913</v>
      </c>
    </row>
    <row r="11" spans="1:11" ht="15" customHeight="1">
      <c r="A11" s="15" t="s">
        <v>18</v>
      </c>
      <c r="B11" s="27">
        <v>116</v>
      </c>
      <c r="C11" s="17">
        <f t="shared" si="2"/>
        <v>25.99719656996211</v>
      </c>
      <c r="D11" s="23">
        <f t="shared" si="4"/>
        <v>10.97590098054975</v>
      </c>
      <c r="E11" s="24">
        <f t="shared" si="1"/>
        <v>3.4540930194502497</v>
      </c>
      <c r="F11" s="25">
        <f t="shared" si="3"/>
        <v>4.259792</v>
      </c>
      <c r="G11" s="26">
        <f t="shared" si="0"/>
        <v>18.689785999999998</v>
      </c>
      <c r="I11" s="7">
        <v>14.429993999999999</v>
      </c>
      <c r="J11" s="7">
        <v>4.259792</v>
      </c>
      <c r="K11" s="7">
        <v>18.689785999999998</v>
      </c>
    </row>
    <row r="12" spans="1:11" ht="15" customHeight="1">
      <c r="A12" s="15" t="s">
        <v>20</v>
      </c>
      <c r="B12" s="27">
        <v>116</v>
      </c>
      <c r="C12" s="17">
        <f t="shared" si="2"/>
        <v>266.08029808331213</v>
      </c>
      <c r="D12" s="23">
        <f t="shared" si="4"/>
        <v>10.97590098054975</v>
      </c>
      <c r="E12" s="24">
        <f t="shared" si="1"/>
        <v>35.352508019450255</v>
      </c>
      <c r="F12" s="25">
        <f t="shared" si="3"/>
        <v>4.259792</v>
      </c>
      <c r="G12" s="26">
        <f t="shared" si="0"/>
        <v>50.588201000000005</v>
      </c>
      <c r="I12" s="7">
        <v>46.328409</v>
      </c>
      <c r="J12" s="7">
        <v>4.259792</v>
      </c>
      <c r="K12" s="7">
        <v>50.588201</v>
      </c>
    </row>
    <row r="13" spans="1:11" ht="15" customHeight="1">
      <c r="A13" s="15" t="s">
        <v>22</v>
      </c>
      <c r="B13" s="27">
        <v>116</v>
      </c>
      <c r="C13" s="17">
        <f t="shared" si="2"/>
        <v>262.9716394451021</v>
      </c>
      <c r="D13" s="23">
        <f t="shared" si="4"/>
        <v>10.97590098054975</v>
      </c>
      <c r="E13" s="24">
        <f t="shared" si="1"/>
        <v>34.939479019450246</v>
      </c>
      <c r="F13" s="25">
        <f t="shared" si="3"/>
        <v>4.259792</v>
      </c>
      <c r="G13" s="26">
        <f t="shared" si="0"/>
        <v>50.175171999999996</v>
      </c>
      <c r="I13" s="7">
        <v>45.91538</v>
      </c>
      <c r="J13" s="7">
        <v>4.259792</v>
      </c>
      <c r="K13" s="7">
        <v>50.175171999999996</v>
      </c>
    </row>
    <row r="14" spans="1:11" ht="15" customHeight="1">
      <c r="A14" s="15" t="s">
        <v>24</v>
      </c>
      <c r="B14" s="27">
        <v>116</v>
      </c>
      <c r="C14" s="17">
        <f t="shared" si="2"/>
        <v>101.98900497416211</v>
      </c>
      <c r="D14" s="23">
        <f t="shared" si="4"/>
        <v>10.97590098054975</v>
      </c>
      <c r="E14" s="24">
        <f t="shared" si="1"/>
        <v>13.550673019450251</v>
      </c>
      <c r="F14" s="25">
        <f t="shared" si="3"/>
        <v>4.259792</v>
      </c>
      <c r="G14" s="26">
        <f t="shared" si="0"/>
        <v>28.786366</v>
      </c>
      <c r="I14" s="7">
        <v>24.526574</v>
      </c>
      <c r="J14" s="7">
        <v>4.259792</v>
      </c>
      <c r="K14" s="7">
        <v>28.786365999999997</v>
      </c>
    </row>
    <row r="15" spans="1:11" ht="15" customHeight="1">
      <c r="A15" s="15" t="s">
        <v>26</v>
      </c>
      <c r="B15" s="27">
        <v>116</v>
      </c>
      <c r="C15" s="17">
        <f t="shared" si="2"/>
        <v>301.9674303172121</v>
      </c>
      <c r="D15" s="23">
        <f t="shared" si="4"/>
        <v>10.97590098054975</v>
      </c>
      <c r="E15" s="24">
        <f t="shared" si="1"/>
        <v>40.12061801945025</v>
      </c>
      <c r="F15" s="25">
        <f t="shared" si="3"/>
        <v>4.259792</v>
      </c>
      <c r="G15" s="26">
        <f t="shared" si="0"/>
        <v>55.356311</v>
      </c>
      <c r="I15" s="7">
        <v>51.096519</v>
      </c>
      <c r="J15" s="7">
        <v>4.259792</v>
      </c>
      <c r="K15" s="7">
        <v>55.356311</v>
      </c>
    </row>
    <row r="16" spans="1:11" ht="15" customHeight="1">
      <c r="A16" s="15" t="s">
        <v>28</v>
      </c>
      <c r="B16" s="27">
        <v>116</v>
      </c>
      <c r="C16" s="17">
        <f t="shared" si="2"/>
        <v>289.9597208566422</v>
      </c>
      <c r="D16" s="23">
        <f t="shared" si="4"/>
        <v>10.97590098054975</v>
      </c>
      <c r="E16" s="24">
        <f t="shared" si="1"/>
        <v>38.52522501945026</v>
      </c>
      <c r="F16" s="25">
        <f t="shared" si="3"/>
        <v>4.259792</v>
      </c>
      <c r="G16" s="26">
        <f t="shared" si="0"/>
        <v>53.76091800000001</v>
      </c>
      <c r="I16" s="7">
        <v>49.501126000000006</v>
      </c>
      <c r="J16" s="7">
        <v>4.259792</v>
      </c>
      <c r="K16" s="7">
        <v>53.760918</v>
      </c>
    </row>
    <row r="17" spans="1:11" ht="15" customHeight="1">
      <c r="A17" s="15" t="s">
        <v>30</v>
      </c>
      <c r="B17" s="27">
        <v>116</v>
      </c>
      <c r="C17" s="17">
        <f t="shared" si="2"/>
        <v>249.66707059859212</v>
      </c>
      <c r="D17" s="23">
        <f t="shared" si="4"/>
        <v>10.97590098054975</v>
      </c>
      <c r="E17" s="24">
        <f t="shared" si="1"/>
        <v>33.17178001945025</v>
      </c>
      <c r="F17" s="25">
        <f t="shared" si="3"/>
        <v>4.259792</v>
      </c>
      <c r="G17" s="26">
        <f t="shared" si="0"/>
        <v>48.407473</v>
      </c>
      <c r="I17" s="7">
        <v>44.147681000000006</v>
      </c>
      <c r="J17" s="7">
        <v>4.259792</v>
      </c>
      <c r="K17" s="7">
        <v>48.407473</v>
      </c>
    </row>
    <row r="18" spans="1:11" ht="15" customHeight="1">
      <c r="A18" s="15" t="s">
        <v>32</v>
      </c>
      <c r="B18" s="27">
        <v>116</v>
      </c>
      <c r="C18" s="17">
        <f t="shared" si="2"/>
        <v>312.9662363727521</v>
      </c>
      <c r="D18" s="23">
        <f t="shared" si="4"/>
        <v>10.97590098054975</v>
      </c>
      <c r="E18" s="24">
        <f t="shared" si="1"/>
        <v>41.581964019450254</v>
      </c>
      <c r="F18" s="25">
        <f t="shared" si="3"/>
        <v>4.259792</v>
      </c>
      <c r="G18" s="26">
        <f t="shared" si="0"/>
        <v>56.817657000000004</v>
      </c>
      <c r="I18" s="7">
        <v>52.557865</v>
      </c>
      <c r="J18" s="7">
        <v>4.259792</v>
      </c>
      <c r="K18" s="7">
        <v>56.817657</v>
      </c>
    </row>
    <row r="19" spans="1:11" ht="15" customHeight="1">
      <c r="A19" s="15" t="s">
        <v>34</v>
      </c>
      <c r="B19" s="27">
        <v>116</v>
      </c>
      <c r="C19" s="17">
        <f t="shared" si="2"/>
        <v>87.99050880263212</v>
      </c>
      <c r="D19" s="23">
        <f t="shared" si="4"/>
        <v>10.97590098054975</v>
      </c>
      <c r="E19" s="24">
        <f t="shared" si="1"/>
        <v>11.69077601945025</v>
      </c>
      <c r="F19" s="25">
        <f t="shared" si="3"/>
        <v>4.259792</v>
      </c>
      <c r="G19" s="26">
        <f t="shared" si="0"/>
        <v>26.926469</v>
      </c>
      <c r="I19" s="7">
        <v>22.666677</v>
      </c>
      <c r="J19" s="7">
        <v>4.259792</v>
      </c>
      <c r="K19" s="7">
        <v>26.926468999999997</v>
      </c>
    </row>
    <row r="20" spans="1:11" ht="15" customHeight="1">
      <c r="A20" s="15" t="s">
        <v>36</v>
      </c>
      <c r="B20" s="27">
        <v>116</v>
      </c>
      <c r="C20" s="17">
        <f t="shared" si="2"/>
        <v>226.9515216593921</v>
      </c>
      <c r="D20" s="23">
        <f t="shared" si="4"/>
        <v>10.97590098054975</v>
      </c>
      <c r="E20" s="24">
        <f t="shared" si="1"/>
        <v>30.153700019450252</v>
      </c>
      <c r="F20" s="25">
        <f t="shared" si="3"/>
        <v>4.259792</v>
      </c>
      <c r="G20" s="26">
        <f t="shared" si="0"/>
        <v>45.389393</v>
      </c>
      <c r="I20" s="7">
        <v>41.129601</v>
      </c>
      <c r="J20" s="7">
        <v>4.259792</v>
      </c>
      <c r="K20" s="7">
        <v>45.389393</v>
      </c>
    </row>
    <row r="21" spans="1:11" ht="15" customHeight="1">
      <c r="A21" s="15" t="s">
        <v>38</v>
      </c>
      <c r="B21" s="27">
        <v>116</v>
      </c>
      <c r="C21" s="17">
        <f t="shared" si="2"/>
        <v>276.7441527543821</v>
      </c>
      <c r="D21" s="23">
        <f t="shared" si="4"/>
        <v>10.97590098054975</v>
      </c>
      <c r="E21" s="24">
        <f t="shared" si="1"/>
        <v>36.769351019450255</v>
      </c>
      <c r="F21" s="25">
        <f t="shared" si="3"/>
        <v>4.259793</v>
      </c>
      <c r="G21" s="26">
        <f t="shared" si="0"/>
        <v>52.00504500000001</v>
      </c>
      <c r="I21" s="7">
        <v>47.745252</v>
      </c>
      <c r="J21" s="7">
        <v>4.259793</v>
      </c>
      <c r="K21" s="7">
        <v>52.005044999999996</v>
      </c>
    </row>
    <row r="22" spans="1:11" ht="15" customHeight="1">
      <c r="A22" s="15" t="s">
        <v>40</v>
      </c>
      <c r="B22" s="27">
        <v>116</v>
      </c>
      <c r="C22" s="17">
        <f t="shared" si="2"/>
        <v>214.97680833098212</v>
      </c>
      <c r="D22" s="23">
        <f t="shared" si="4"/>
        <v>10.97590098054975</v>
      </c>
      <c r="E22" s="24">
        <f t="shared" si="1"/>
        <v>28.562691019450252</v>
      </c>
      <c r="F22" s="25">
        <f t="shared" si="3"/>
        <v>4.259792</v>
      </c>
      <c r="G22" s="26">
        <f t="shared" si="0"/>
        <v>43.798384</v>
      </c>
      <c r="I22" s="7">
        <v>39.538592</v>
      </c>
      <c r="J22" s="7">
        <v>4.259792</v>
      </c>
      <c r="K22" s="7">
        <v>43.798384</v>
      </c>
    </row>
    <row r="23" spans="1:11" ht="15" customHeight="1">
      <c r="A23" s="15" t="s">
        <v>42</v>
      </c>
      <c r="B23" s="27">
        <v>116</v>
      </c>
      <c r="C23" s="17">
        <f t="shared" si="2"/>
        <v>209.9773448749721</v>
      </c>
      <c r="D23" s="23">
        <f t="shared" si="4"/>
        <v>10.97590098054975</v>
      </c>
      <c r="E23" s="24">
        <f t="shared" si="1"/>
        <v>27.898442019450247</v>
      </c>
      <c r="F23" s="25">
        <f t="shared" si="3"/>
        <v>4.259792</v>
      </c>
      <c r="G23" s="26">
        <f t="shared" si="0"/>
        <v>43.13413499999999</v>
      </c>
      <c r="I23" s="7">
        <v>38.874342999999996</v>
      </c>
      <c r="J23" s="7">
        <v>4.259792</v>
      </c>
      <c r="K23" s="7">
        <v>43.134135</v>
      </c>
    </row>
    <row r="24" spans="1:11" ht="15" customHeight="1">
      <c r="A24" s="15" t="s">
        <v>44</v>
      </c>
      <c r="B24" s="27">
        <v>116</v>
      </c>
      <c r="C24" s="17">
        <f t="shared" si="2"/>
        <v>307.88678138102205</v>
      </c>
      <c r="D24" s="23">
        <f t="shared" si="4"/>
        <v>10.97590098054975</v>
      </c>
      <c r="E24" s="24">
        <f t="shared" si="1"/>
        <v>40.907087019450245</v>
      </c>
      <c r="F24" s="25">
        <f t="shared" si="3"/>
        <v>4.259792</v>
      </c>
      <c r="G24" s="26">
        <f t="shared" si="0"/>
        <v>56.142779999999995</v>
      </c>
      <c r="I24" s="7">
        <v>51.882988</v>
      </c>
      <c r="J24" s="7">
        <v>4.259792</v>
      </c>
      <c r="K24" s="7">
        <v>56.142779999999995</v>
      </c>
    </row>
    <row r="25" spans="1:11" ht="15" customHeight="1">
      <c r="A25" s="15" t="s">
        <v>46</v>
      </c>
      <c r="B25" s="27">
        <v>116</v>
      </c>
      <c r="C25" s="17">
        <f t="shared" si="2"/>
        <v>133.39761223091213</v>
      </c>
      <c r="D25" s="23">
        <f t="shared" si="4"/>
        <v>10.97590098054975</v>
      </c>
      <c r="E25" s="24">
        <f t="shared" si="1"/>
        <v>17.72374801945025</v>
      </c>
      <c r="F25" s="25">
        <f t="shared" si="3"/>
        <v>4.259792</v>
      </c>
      <c r="G25" s="26">
        <f t="shared" si="0"/>
        <v>32.959441</v>
      </c>
      <c r="I25" s="7">
        <v>28.699649</v>
      </c>
      <c r="J25" s="7">
        <v>4.259792</v>
      </c>
      <c r="K25" s="7">
        <v>32.959441</v>
      </c>
    </row>
    <row r="26" spans="1:11" ht="15" customHeight="1">
      <c r="A26" s="15" t="s">
        <v>48</v>
      </c>
      <c r="B26" s="27">
        <v>116</v>
      </c>
      <c r="C26" s="17">
        <f t="shared" si="2"/>
        <v>207.9775640084621</v>
      </c>
      <c r="D26" s="23">
        <f t="shared" si="4"/>
        <v>10.97590098054975</v>
      </c>
      <c r="E26" s="24">
        <f t="shared" si="1"/>
        <v>27.63274301945025</v>
      </c>
      <c r="F26" s="25">
        <f t="shared" si="3"/>
        <v>4.259792</v>
      </c>
      <c r="G26" s="26">
        <f t="shared" si="0"/>
        <v>42.868435999999996</v>
      </c>
      <c r="I26" s="7">
        <v>38.608644</v>
      </c>
      <c r="J26" s="7">
        <v>4.259792</v>
      </c>
      <c r="K26" s="7">
        <v>42.868435999999996</v>
      </c>
    </row>
    <row r="27" spans="1:11" ht="15" customHeight="1">
      <c r="A27" s="15" t="s">
        <v>50</v>
      </c>
      <c r="B27" s="27">
        <v>116</v>
      </c>
      <c r="C27" s="17">
        <f t="shared" si="2"/>
        <v>261.97173772211204</v>
      </c>
      <c r="D27" s="23">
        <f t="shared" si="4"/>
        <v>10.97590098054975</v>
      </c>
      <c r="E27" s="24">
        <f t="shared" si="1"/>
        <v>34.806628019450244</v>
      </c>
      <c r="F27" s="25">
        <f t="shared" si="3"/>
        <v>4.259792</v>
      </c>
      <c r="G27" s="26">
        <f t="shared" si="0"/>
        <v>50.042320999999994</v>
      </c>
      <c r="I27" s="7">
        <v>45.782529</v>
      </c>
      <c r="J27" s="7">
        <v>4.259792</v>
      </c>
      <c r="K27" s="7">
        <v>50.042321</v>
      </c>
    </row>
    <row r="28" spans="1:11" ht="15" customHeight="1">
      <c r="A28" s="15" t="s">
        <v>52</v>
      </c>
      <c r="B28" s="27">
        <v>116</v>
      </c>
      <c r="C28" s="17">
        <f t="shared" si="2"/>
        <v>51.69142166507212</v>
      </c>
      <c r="D28" s="23">
        <f t="shared" si="4"/>
        <v>10.97590098054975</v>
      </c>
      <c r="E28" s="24">
        <f t="shared" si="1"/>
        <v>6.867932019450251</v>
      </c>
      <c r="F28" s="25">
        <f t="shared" si="3"/>
        <v>4.259792</v>
      </c>
      <c r="G28" s="26">
        <f t="shared" si="0"/>
        <v>22.103625</v>
      </c>
      <c r="I28" s="7">
        <v>17.843833</v>
      </c>
      <c r="J28" s="7">
        <v>4.259792</v>
      </c>
      <c r="K28" s="7">
        <v>22.103624999999997</v>
      </c>
    </row>
    <row r="29" spans="1:11" ht="15" customHeight="1">
      <c r="A29" s="15" t="s">
        <v>54</v>
      </c>
      <c r="B29" s="27">
        <v>116</v>
      </c>
      <c r="C29" s="17">
        <f t="shared" si="2"/>
        <v>165.90610310381211</v>
      </c>
      <c r="D29" s="23">
        <f t="shared" si="4"/>
        <v>10.97590098054975</v>
      </c>
      <c r="E29" s="24">
        <f t="shared" si="1"/>
        <v>22.04295801945025</v>
      </c>
      <c r="F29" s="25">
        <f t="shared" si="3"/>
        <v>4.259792</v>
      </c>
      <c r="G29" s="26">
        <f t="shared" si="0"/>
        <v>37.278650999999996</v>
      </c>
      <c r="I29" s="7">
        <v>33.018859</v>
      </c>
      <c r="J29" s="7">
        <v>4.259792</v>
      </c>
      <c r="K29" s="7">
        <v>37.278650999999996</v>
      </c>
    </row>
    <row r="30" spans="1:11" ht="15" customHeight="1">
      <c r="A30" s="15" t="s">
        <v>56</v>
      </c>
      <c r="B30" s="27">
        <v>116</v>
      </c>
      <c r="C30" s="17">
        <f t="shared" si="2"/>
        <v>72.99212596109211</v>
      </c>
      <c r="D30" s="23">
        <f t="shared" si="4"/>
        <v>10.97590098054975</v>
      </c>
      <c r="E30" s="24">
        <f t="shared" si="1"/>
        <v>9.69803001945025</v>
      </c>
      <c r="F30" s="25">
        <f t="shared" si="3"/>
        <v>4.259792</v>
      </c>
      <c r="G30" s="26">
        <f t="shared" si="0"/>
        <v>24.933723</v>
      </c>
      <c r="I30" s="7">
        <v>20.673931</v>
      </c>
      <c r="J30" s="7">
        <v>4.259792</v>
      </c>
      <c r="K30" s="7">
        <v>24.933723</v>
      </c>
    </row>
    <row r="31" spans="1:11" ht="15" customHeight="1">
      <c r="A31" s="15" t="s">
        <v>58</v>
      </c>
      <c r="B31" s="27">
        <v>116</v>
      </c>
      <c r="C31" s="17">
        <f t="shared" si="2"/>
        <v>173.9812290658721</v>
      </c>
      <c r="D31" s="23">
        <f t="shared" si="4"/>
        <v>10.97590098054975</v>
      </c>
      <c r="E31" s="24">
        <f t="shared" si="1"/>
        <v>23.115852019450248</v>
      </c>
      <c r="F31" s="25">
        <f t="shared" si="3"/>
        <v>4.259792</v>
      </c>
      <c r="G31" s="26">
        <f t="shared" si="0"/>
        <v>38.351544999999994</v>
      </c>
      <c r="I31" s="7">
        <v>34.091753</v>
      </c>
      <c r="J31" s="7">
        <v>4.259792</v>
      </c>
      <c r="K31" s="7">
        <v>38.351545</v>
      </c>
    </row>
    <row r="32" spans="1:11" ht="15" customHeight="1">
      <c r="A32" s="15" t="s">
        <v>60</v>
      </c>
      <c r="B32" s="27">
        <v>116</v>
      </c>
      <c r="C32" s="17">
        <f t="shared" si="2"/>
        <v>375.0415421874822</v>
      </c>
      <c r="D32" s="23">
        <f t="shared" si="4"/>
        <v>10.97590098054975</v>
      </c>
      <c r="E32" s="24">
        <f t="shared" si="1"/>
        <v>49.82954101945026</v>
      </c>
      <c r="F32" s="25">
        <f t="shared" si="3"/>
        <v>4.259792</v>
      </c>
      <c r="G32" s="26">
        <f t="shared" si="0"/>
        <v>65.06523400000002</v>
      </c>
      <c r="I32" s="7">
        <v>60.805442000000006</v>
      </c>
      <c r="J32" s="7">
        <v>4.259792</v>
      </c>
      <c r="K32" s="7">
        <v>65.065234</v>
      </c>
    </row>
    <row r="33" spans="1:11" ht="15" customHeight="1">
      <c r="A33" s="15" t="s">
        <v>62</v>
      </c>
      <c r="B33" s="27">
        <v>116</v>
      </c>
      <c r="C33" s="17">
        <f t="shared" si="2"/>
        <v>150.1018062925421</v>
      </c>
      <c r="D33" s="23">
        <f t="shared" si="4"/>
        <v>10.97590098054975</v>
      </c>
      <c r="E33" s="24">
        <f t="shared" si="1"/>
        <v>19.94313501945025</v>
      </c>
      <c r="F33" s="25">
        <f t="shared" si="3"/>
        <v>4.259792</v>
      </c>
      <c r="G33" s="26">
        <f t="shared" si="0"/>
        <v>35.178827999999996</v>
      </c>
      <c r="I33" s="7">
        <v>30.919036</v>
      </c>
      <c r="J33" s="7">
        <v>4.259792</v>
      </c>
      <c r="K33" s="7">
        <v>35.178827999999996</v>
      </c>
    </row>
    <row r="34" spans="1:11" ht="15" customHeight="1">
      <c r="A34" s="15" t="s">
        <v>64</v>
      </c>
      <c r="B34" s="27">
        <v>116</v>
      </c>
      <c r="C34" s="17">
        <f t="shared" si="2"/>
        <v>434.95307997158204</v>
      </c>
      <c r="D34" s="23">
        <f t="shared" si="4"/>
        <v>10.97590098054975</v>
      </c>
      <c r="E34" s="24">
        <f t="shared" si="1"/>
        <v>57.78963101945024</v>
      </c>
      <c r="F34" s="25">
        <f t="shared" si="3"/>
        <v>4.259792</v>
      </c>
      <c r="G34" s="26">
        <f t="shared" si="0"/>
        <v>73.025324</v>
      </c>
      <c r="I34" s="7">
        <v>68.765532</v>
      </c>
      <c r="J34" s="7">
        <v>4.259792</v>
      </c>
      <c r="K34" s="7">
        <v>73.025324</v>
      </c>
    </row>
    <row r="35" spans="1:11" ht="15" customHeight="1">
      <c r="A35" s="15" t="s">
        <v>66</v>
      </c>
      <c r="B35" s="27">
        <v>116</v>
      </c>
      <c r="C35" s="17">
        <f t="shared" si="2"/>
        <v>84.99083373962209</v>
      </c>
      <c r="D35" s="23">
        <f t="shared" si="4"/>
        <v>10.97590098054975</v>
      </c>
      <c r="E35" s="24">
        <f t="shared" si="1"/>
        <v>11.292227019450248</v>
      </c>
      <c r="F35" s="25">
        <f t="shared" si="3"/>
        <v>4.259792</v>
      </c>
      <c r="G35" s="26">
        <f t="shared" si="0"/>
        <v>26.527919999999998</v>
      </c>
      <c r="I35" s="7">
        <v>22.268127999999997</v>
      </c>
      <c r="J35" s="7">
        <v>4.259792</v>
      </c>
      <c r="K35" s="7">
        <v>26.527919999999998</v>
      </c>
    </row>
    <row r="36" spans="1:11" ht="15" customHeight="1">
      <c r="A36" s="15" t="s">
        <v>68</v>
      </c>
      <c r="B36" s="27">
        <v>116</v>
      </c>
      <c r="C36" s="17">
        <f t="shared" si="2"/>
        <v>273.8574578327621</v>
      </c>
      <c r="D36" s="23">
        <f t="shared" si="4"/>
        <v>10.97590098054975</v>
      </c>
      <c r="E36" s="24">
        <f t="shared" si="1"/>
        <v>36.385813019450254</v>
      </c>
      <c r="F36" s="25">
        <f t="shared" si="3"/>
        <v>4.259792</v>
      </c>
      <c r="G36" s="26">
        <f t="shared" si="0"/>
        <v>51.621506000000004</v>
      </c>
      <c r="I36" s="7">
        <v>47.361714</v>
      </c>
      <c r="J36" s="7">
        <v>4.259792</v>
      </c>
      <c r="K36" s="7">
        <v>51.621506000000004</v>
      </c>
    </row>
    <row r="37" spans="1:11" ht="15" customHeight="1">
      <c r="A37" s="15" t="s">
        <v>70</v>
      </c>
      <c r="B37" s="27">
        <v>116</v>
      </c>
      <c r="C37" s="17">
        <f t="shared" si="2"/>
        <v>51.20447281505212</v>
      </c>
      <c r="D37" s="23">
        <f t="shared" si="4"/>
        <v>10.97590098054975</v>
      </c>
      <c r="E37" s="24">
        <f t="shared" si="1"/>
        <v>6.803234019450251</v>
      </c>
      <c r="F37" s="25">
        <f t="shared" si="3"/>
        <v>4.259792</v>
      </c>
      <c r="G37" s="26">
        <f t="shared" si="0"/>
        <v>22.038927</v>
      </c>
      <c r="I37" s="7">
        <v>17.779135</v>
      </c>
      <c r="J37" s="7">
        <v>4.259792</v>
      </c>
      <c r="K37" s="7">
        <v>22.038926999999997</v>
      </c>
    </row>
    <row r="38" spans="1:11" ht="15" customHeight="1">
      <c r="A38" s="15" t="s">
        <v>72</v>
      </c>
      <c r="B38" s="27">
        <v>116</v>
      </c>
      <c r="C38" s="17">
        <f t="shared" si="2"/>
        <v>156.98307288431212</v>
      </c>
      <c r="D38" s="23">
        <f t="shared" si="4"/>
        <v>10.97590098054975</v>
      </c>
      <c r="E38" s="24">
        <f t="shared" si="1"/>
        <v>20.85740801945025</v>
      </c>
      <c r="F38" s="25">
        <f t="shared" si="3"/>
        <v>4.259793</v>
      </c>
      <c r="G38" s="26">
        <f t="shared" si="0"/>
        <v>36.093102</v>
      </c>
      <c r="I38" s="7">
        <v>31.833309</v>
      </c>
      <c r="J38" s="7">
        <v>4.259793</v>
      </c>
      <c r="K38" s="7">
        <v>36.093102</v>
      </c>
    </row>
    <row r="39" spans="1:11" ht="15" customHeight="1">
      <c r="A39" s="15" t="s">
        <v>74</v>
      </c>
      <c r="B39" s="27">
        <v>116</v>
      </c>
      <c r="C39" s="17">
        <f t="shared" si="2"/>
        <v>253.97260672958214</v>
      </c>
      <c r="D39" s="23">
        <f t="shared" si="4"/>
        <v>10.97590098054975</v>
      </c>
      <c r="E39" s="24">
        <f t="shared" si="1"/>
        <v>33.743831019450255</v>
      </c>
      <c r="F39" s="25">
        <f t="shared" si="3"/>
        <v>4.259792</v>
      </c>
      <c r="G39" s="26">
        <f t="shared" si="0"/>
        <v>48.979524000000005</v>
      </c>
      <c r="I39" s="7">
        <v>44.71973200000001</v>
      </c>
      <c r="J39" s="7">
        <v>4.259792</v>
      </c>
      <c r="K39" s="7">
        <v>48.979524000000005</v>
      </c>
    </row>
    <row r="40" spans="1:11" ht="15" customHeight="1">
      <c r="A40" s="15" t="s">
        <v>76</v>
      </c>
      <c r="B40" s="27">
        <v>116</v>
      </c>
      <c r="C40" s="17">
        <f>E40*7.52649</f>
        <v>287.0890347792521</v>
      </c>
      <c r="D40" s="64">
        <f>B40*19621/62210*30/100</f>
        <v>10.97590098054975</v>
      </c>
      <c r="E40" s="24">
        <f t="shared" si="1"/>
        <v>38.14381401945025</v>
      </c>
      <c r="F40" s="146">
        <f>J40</f>
        <v>4.259792</v>
      </c>
      <c r="G40" s="26">
        <f t="shared" si="0"/>
        <v>53.379507</v>
      </c>
      <c r="I40" s="7">
        <v>49.119715</v>
      </c>
      <c r="J40" s="7">
        <v>4.259792</v>
      </c>
      <c r="K40" s="7">
        <v>53.379507</v>
      </c>
    </row>
    <row r="41" spans="1:11" ht="15" customHeight="1">
      <c r="A41" s="15" t="s">
        <v>78</v>
      </c>
      <c r="B41" s="27">
        <v>116</v>
      </c>
      <c r="C41" s="17">
        <f>E41*7.52649</f>
        <v>456.42876010712206</v>
      </c>
      <c r="D41" s="23">
        <f>B41*19621/62210*30/100</f>
        <v>10.97590098054975</v>
      </c>
      <c r="E41" s="24">
        <f t="shared" si="1"/>
        <v>60.64297701945024</v>
      </c>
      <c r="F41" s="25">
        <f>J41</f>
        <v>4.259792</v>
      </c>
      <c r="G41" s="26">
        <f t="shared" si="0"/>
        <v>75.87867</v>
      </c>
      <c r="I41" s="7">
        <v>71.618878</v>
      </c>
      <c r="J41" s="7">
        <v>4.259792</v>
      </c>
      <c r="K41" s="7">
        <v>75.87867</v>
      </c>
    </row>
    <row r="42" spans="1:11" ht="15" customHeight="1">
      <c r="A42" s="15" t="s">
        <v>80</v>
      </c>
      <c r="B42" s="27">
        <v>116</v>
      </c>
      <c r="C42" s="17">
        <f>E42*7.52649</f>
        <v>128.9860880677421</v>
      </c>
      <c r="D42" s="23">
        <f>B42*19621/62210*30/100</f>
        <v>10.97590098054975</v>
      </c>
      <c r="E42" s="24">
        <f t="shared" si="1"/>
        <v>17.137615019450248</v>
      </c>
      <c r="F42" s="25">
        <f>J42</f>
        <v>4.259792</v>
      </c>
      <c r="G42" s="26">
        <f t="shared" si="0"/>
        <v>32.373307999999994</v>
      </c>
      <c r="I42" s="7">
        <v>28.113515999999997</v>
      </c>
      <c r="J42" s="7">
        <v>4.259792</v>
      </c>
      <c r="K42" s="7">
        <v>32.373308</v>
      </c>
    </row>
    <row r="43" spans="1:11" ht="15" customHeight="1" thickBot="1">
      <c r="A43" s="28" t="s">
        <v>82</v>
      </c>
      <c r="B43" s="29">
        <v>116</v>
      </c>
      <c r="C43" s="17">
        <f>E43*7.52649</f>
        <v>283.9693724126621</v>
      </c>
      <c r="D43" s="65">
        <f>B43*19621/62210*30/100</f>
        <v>10.97590098054975</v>
      </c>
      <c r="E43" s="66">
        <f t="shared" si="1"/>
        <v>37.72932301945025</v>
      </c>
      <c r="F43" s="25">
        <f>J43</f>
        <v>4.259792</v>
      </c>
      <c r="G43" s="67">
        <f t="shared" si="0"/>
        <v>52.965016</v>
      </c>
      <c r="I43" s="7">
        <v>48.705224</v>
      </c>
      <c r="J43" s="7">
        <v>4.259792</v>
      </c>
      <c r="K43" s="7">
        <v>52.965016</v>
      </c>
    </row>
    <row r="44" spans="1:11" ht="16.5" thickBot="1">
      <c r="A44" s="184" t="s">
        <v>633</v>
      </c>
      <c r="B44" s="184"/>
      <c r="C44" s="69">
        <f>SUM(C4:C43)</f>
        <v>8982.702032703768</v>
      </c>
      <c r="D44" s="32">
        <f>SUM(D4:D43)</f>
        <v>435.25124578042085</v>
      </c>
      <c r="E44" s="32">
        <f>SUM(E4:E43)</f>
        <v>1193.4782392195787</v>
      </c>
      <c r="F44" s="32">
        <f>SUM(F4:F43)</f>
        <v>170.39168300000009</v>
      </c>
      <c r="G44" s="33">
        <f>SUM(G4:G43)</f>
        <v>1799.1211680000006</v>
      </c>
      <c r="I44" s="34">
        <f>SUM(I4:I43)</f>
        <v>1628.7294849999998</v>
      </c>
      <c r="J44" s="34">
        <f>SUM(J4:J43)</f>
        <v>170.39168300000009</v>
      </c>
      <c r="K44" s="34">
        <f>SUM(K4:K43)</f>
        <v>1799.1211680000001</v>
      </c>
    </row>
    <row r="45" spans="1:11" ht="16.5" thickBot="1">
      <c r="A45" s="35"/>
      <c r="B45" s="35"/>
      <c r="C45" s="57"/>
      <c r="D45" s="37"/>
      <c r="E45" s="37"/>
      <c r="F45" s="37"/>
      <c r="G45" s="37"/>
      <c r="I45" s="38"/>
      <c r="J45" s="38"/>
      <c r="K45" s="38"/>
    </row>
    <row r="46" spans="4:7" ht="15.75" customHeight="1">
      <c r="D46" s="186" t="s">
        <v>634</v>
      </c>
      <c r="E46" s="188" t="s">
        <v>635</v>
      </c>
      <c r="F46" s="169" t="s">
        <v>636</v>
      </c>
      <c r="G46" s="39"/>
    </row>
    <row r="47" spans="4:7" ht="15.75" customHeight="1" thickBot="1">
      <c r="D47" s="187"/>
      <c r="E47" s="189"/>
      <c r="F47" s="170"/>
      <c r="G47" s="39"/>
    </row>
    <row r="48" spans="1:7" ht="15.75">
      <c r="A48" s="173" t="s">
        <v>637</v>
      </c>
      <c r="B48" s="174"/>
      <c r="C48" s="174"/>
      <c r="D48" s="40">
        <f>SUM(G4:G5)</f>
        <v>97.56750200000002</v>
      </c>
      <c r="E48" s="41">
        <v>2</v>
      </c>
      <c r="F48" s="40">
        <f>D48/E48</f>
        <v>48.78375100000001</v>
      </c>
      <c r="G48" s="4"/>
    </row>
    <row r="49" spans="1:7" ht="15.75">
      <c r="A49" s="176" t="s">
        <v>638</v>
      </c>
      <c r="B49" s="177"/>
      <c r="C49" s="177"/>
      <c r="D49" s="42">
        <f>G97-D103-D101</f>
        <v>3097.847578000001</v>
      </c>
      <c r="E49" s="43">
        <v>74</v>
      </c>
      <c r="F49" s="42">
        <f>D49/E49</f>
        <v>41.86280510810812</v>
      </c>
      <c r="G49" s="4"/>
    </row>
    <row r="50" spans="1:7" ht="16.5" thickBot="1">
      <c r="A50" s="179" t="s">
        <v>639</v>
      </c>
      <c r="B50" s="180"/>
      <c r="C50" s="180"/>
      <c r="D50" s="44">
        <f>SUM(G92:G95)</f>
        <v>341.036242</v>
      </c>
      <c r="E50" s="45">
        <v>4</v>
      </c>
      <c r="F50" s="44">
        <f>D50/E50</f>
        <v>85.2590605</v>
      </c>
      <c r="G50" s="4"/>
    </row>
    <row r="51" spans="2:6" ht="16.5" thickBot="1">
      <c r="B51" s="190"/>
      <c r="C51" s="190"/>
      <c r="D51" s="46">
        <f>SUM(D48:D50)</f>
        <v>3536.451322000001</v>
      </c>
      <c r="E51" s="46">
        <f>SUM(E48:E50)</f>
        <v>80</v>
      </c>
      <c r="F51" s="44">
        <f>D51/E51</f>
        <v>44.20564152500001</v>
      </c>
    </row>
    <row r="52" spans="1:11" ht="16.5" thickBot="1">
      <c r="A52" s="35"/>
      <c r="B52" s="35"/>
      <c r="C52" s="57"/>
      <c r="D52" s="37"/>
      <c r="E52" s="37"/>
      <c r="F52" s="37"/>
      <c r="G52" s="37"/>
      <c r="I52" s="38"/>
      <c r="J52" s="38"/>
      <c r="K52" s="38"/>
    </row>
    <row r="53" spans="1:10" ht="42.75" customHeight="1" thickBot="1">
      <c r="A53" s="199" t="s">
        <v>661</v>
      </c>
      <c r="B53" s="200"/>
      <c r="C53" s="200"/>
      <c r="D53" s="200"/>
      <c r="E53" s="200"/>
      <c r="F53" s="200"/>
      <c r="G53" s="201"/>
      <c r="J53" s="3"/>
    </row>
    <row r="54" spans="1:11" s="11" customFormat="1" ht="24" customHeight="1" thickBot="1">
      <c r="A54" s="159" t="s">
        <v>625</v>
      </c>
      <c r="B54" s="8" t="s">
        <v>626</v>
      </c>
      <c r="C54" s="160" t="s">
        <v>657</v>
      </c>
      <c r="D54" s="9" t="s">
        <v>628</v>
      </c>
      <c r="E54" s="10" t="s">
        <v>629</v>
      </c>
      <c r="F54" s="162" t="s">
        <v>655</v>
      </c>
      <c r="G54" s="162" t="s">
        <v>656</v>
      </c>
      <c r="I54" s="165" t="s">
        <v>0</v>
      </c>
      <c r="J54" s="165" t="s">
        <v>1</v>
      </c>
      <c r="K54" s="165" t="s">
        <v>2</v>
      </c>
    </row>
    <row r="55" spans="1:11" s="11" customFormat="1" ht="21.75" customHeight="1" thickBot="1">
      <c r="A55" s="159"/>
      <c r="B55" s="12" t="s">
        <v>630</v>
      </c>
      <c r="C55" s="161"/>
      <c r="D55" s="13" t="s">
        <v>631</v>
      </c>
      <c r="E55" s="14" t="s">
        <v>632</v>
      </c>
      <c r="F55" s="163"/>
      <c r="G55" s="164"/>
      <c r="I55" s="166"/>
      <c r="J55" s="166"/>
      <c r="K55" s="166"/>
    </row>
    <row r="56" spans="1:11" ht="15" customHeight="1">
      <c r="A56" s="58" t="s">
        <v>84</v>
      </c>
      <c r="B56" s="27">
        <v>116</v>
      </c>
      <c r="C56" s="17">
        <f>E56*7.52649</f>
        <v>95.32271751626212</v>
      </c>
      <c r="D56" s="18">
        <f>B56*19621/62210*30/100</f>
        <v>10.97590098054975</v>
      </c>
      <c r="E56" s="24">
        <f t="shared" si="1"/>
        <v>12.664963019450251</v>
      </c>
      <c r="F56" s="20">
        <f>J56</f>
        <v>4.259792</v>
      </c>
      <c r="G56" s="59">
        <f aca="true" t="shared" si="5" ref="G56:G95">D56+E56+F56</f>
        <v>27.900656</v>
      </c>
      <c r="I56" s="7">
        <v>23.640864</v>
      </c>
      <c r="J56" s="7">
        <v>4.259792</v>
      </c>
      <c r="K56" s="7">
        <v>27.900655999999998</v>
      </c>
    </row>
    <row r="57" spans="1:11" ht="15" customHeight="1">
      <c r="A57" s="58" t="s">
        <v>86</v>
      </c>
      <c r="B57" s="27">
        <v>116</v>
      </c>
      <c r="C57" s="17">
        <f>E57*7.52649</f>
        <v>192.4702399131221</v>
      </c>
      <c r="D57" s="23">
        <f>B57*19621/62210*30/100</f>
        <v>10.97590098054975</v>
      </c>
      <c r="E57" s="24">
        <f t="shared" si="1"/>
        <v>25.572377019450247</v>
      </c>
      <c r="F57" s="25">
        <f>J57</f>
        <v>4.259792</v>
      </c>
      <c r="G57" s="59">
        <f t="shared" si="5"/>
        <v>40.808069999999994</v>
      </c>
      <c r="I57" s="7">
        <v>36.548277999999996</v>
      </c>
      <c r="J57" s="7">
        <v>4.259792</v>
      </c>
      <c r="K57" s="7">
        <v>40.80807</v>
      </c>
    </row>
    <row r="58" spans="1:11" ht="15" customHeight="1">
      <c r="A58" s="58" t="s">
        <v>88</v>
      </c>
      <c r="B58" s="27">
        <v>116</v>
      </c>
      <c r="C58" s="17">
        <f aca="true" t="shared" si="6" ref="C58:C91">E58*7.52649</f>
        <v>234.97465462853208</v>
      </c>
      <c r="D58" s="23">
        <f>B58*19621/62210*30/100</f>
        <v>10.97590098054975</v>
      </c>
      <c r="E58" s="24">
        <f t="shared" si="1"/>
        <v>31.219686019450247</v>
      </c>
      <c r="F58" s="25">
        <f aca="true" t="shared" si="7" ref="F58:F91">J58</f>
        <v>4.259792</v>
      </c>
      <c r="G58" s="59">
        <f t="shared" si="5"/>
        <v>46.45537899999999</v>
      </c>
      <c r="I58" s="7">
        <v>42.195586999999996</v>
      </c>
      <c r="J58" s="7">
        <v>4.259792</v>
      </c>
      <c r="K58" s="7">
        <v>46.455379</v>
      </c>
    </row>
    <row r="59" spans="1:11" ht="15" customHeight="1">
      <c r="A59" s="58" t="s">
        <v>90</v>
      </c>
      <c r="B59" s="27">
        <v>116</v>
      </c>
      <c r="C59" s="17">
        <f t="shared" si="6"/>
        <v>210.97723907147213</v>
      </c>
      <c r="D59" s="23">
        <f>B59*19621/62210*30/100</f>
        <v>10.97590098054975</v>
      </c>
      <c r="E59" s="24">
        <f t="shared" si="1"/>
        <v>28.03129201945025</v>
      </c>
      <c r="F59" s="25">
        <f t="shared" si="7"/>
        <v>4.259792</v>
      </c>
      <c r="G59" s="59">
        <f t="shared" si="5"/>
        <v>43.266985</v>
      </c>
      <c r="I59" s="7">
        <v>39.007193</v>
      </c>
      <c r="J59" s="7">
        <v>4.259792</v>
      </c>
      <c r="K59" s="7">
        <v>43.266985</v>
      </c>
    </row>
    <row r="60" spans="1:11" ht="15" customHeight="1">
      <c r="A60" s="58" t="s">
        <v>92</v>
      </c>
      <c r="B60" s="27">
        <v>116</v>
      </c>
      <c r="C60" s="17">
        <f t="shared" si="6"/>
        <v>245.26154504795215</v>
      </c>
      <c r="D60" s="23">
        <f aca="true" t="shared" si="8" ref="D60:D91">B60*19621/62210*30/100</f>
        <v>10.97590098054975</v>
      </c>
      <c r="E60" s="24">
        <f t="shared" si="1"/>
        <v>32.586444019450255</v>
      </c>
      <c r="F60" s="25">
        <f t="shared" si="7"/>
        <v>4.259792</v>
      </c>
      <c r="G60" s="59">
        <f t="shared" si="5"/>
        <v>47.822137000000005</v>
      </c>
      <c r="I60" s="7">
        <v>43.56234500000001</v>
      </c>
      <c r="J60" s="7">
        <v>4.259792</v>
      </c>
      <c r="K60" s="7">
        <v>47.822137000000005</v>
      </c>
    </row>
    <row r="61" spans="1:11" ht="15" customHeight="1">
      <c r="A61" s="58" t="s">
        <v>94</v>
      </c>
      <c r="B61" s="27">
        <v>116</v>
      </c>
      <c r="C61" s="17">
        <f t="shared" si="6"/>
        <v>432.238372872952</v>
      </c>
      <c r="D61" s="23">
        <f t="shared" si="8"/>
        <v>10.97590098054975</v>
      </c>
      <c r="E61" s="24">
        <f t="shared" si="1"/>
        <v>57.42894401945024</v>
      </c>
      <c r="F61" s="25">
        <f t="shared" si="7"/>
        <v>4.259792</v>
      </c>
      <c r="G61" s="59">
        <f t="shared" si="5"/>
        <v>72.664637</v>
      </c>
      <c r="I61" s="7">
        <v>68.404845</v>
      </c>
      <c r="J61" s="7">
        <v>4.259792</v>
      </c>
      <c r="K61" s="7">
        <v>72.664637</v>
      </c>
    </row>
    <row r="62" spans="1:11" ht="15" customHeight="1">
      <c r="A62" s="58" t="s">
        <v>96</v>
      </c>
      <c r="B62" s="27">
        <v>116</v>
      </c>
      <c r="C62" s="17">
        <f t="shared" si="6"/>
        <v>143.98446338279211</v>
      </c>
      <c r="D62" s="23">
        <f t="shared" si="8"/>
        <v>10.97590098054975</v>
      </c>
      <c r="E62" s="24">
        <f t="shared" si="1"/>
        <v>19.13036001945025</v>
      </c>
      <c r="F62" s="25">
        <f t="shared" si="7"/>
        <v>4.259792</v>
      </c>
      <c r="G62" s="59">
        <f t="shared" si="5"/>
        <v>34.366053</v>
      </c>
      <c r="I62" s="7">
        <v>30.106261</v>
      </c>
      <c r="J62" s="7">
        <v>4.259792</v>
      </c>
      <c r="K62" s="7">
        <v>34.366053</v>
      </c>
    </row>
    <row r="63" spans="1:11" ht="15" customHeight="1">
      <c r="A63" s="58" t="s">
        <v>98</v>
      </c>
      <c r="B63" s="27">
        <v>116</v>
      </c>
      <c r="C63" s="17">
        <f t="shared" si="6"/>
        <v>54.99406805654212</v>
      </c>
      <c r="D63" s="23">
        <f t="shared" si="8"/>
        <v>10.97590098054975</v>
      </c>
      <c r="E63" s="24">
        <f t="shared" si="1"/>
        <v>7.306735019450251</v>
      </c>
      <c r="F63" s="25">
        <f t="shared" si="7"/>
        <v>4.259792</v>
      </c>
      <c r="G63" s="59">
        <f t="shared" si="5"/>
        <v>22.542428</v>
      </c>
      <c r="I63" s="7">
        <v>18.282636</v>
      </c>
      <c r="J63" s="7">
        <v>4.259792</v>
      </c>
      <c r="K63" s="7">
        <v>22.542427999999997</v>
      </c>
    </row>
    <row r="64" spans="1:11" ht="15" customHeight="1">
      <c r="A64" s="58" t="s">
        <v>100</v>
      </c>
      <c r="B64" s="27">
        <v>116</v>
      </c>
      <c r="C64" s="17">
        <f t="shared" si="6"/>
        <v>245.26154504795215</v>
      </c>
      <c r="D64" s="23">
        <f t="shared" si="8"/>
        <v>10.97590098054975</v>
      </c>
      <c r="E64" s="24">
        <f t="shared" si="1"/>
        <v>32.586444019450255</v>
      </c>
      <c r="F64" s="25">
        <f t="shared" si="7"/>
        <v>4.259792</v>
      </c>
      <c r="G64" s="59">
        <f t="shared" si="5"/>
        <v>47.822137000000005</v>
      </c>
      <c r="I64" s="7">
        <v>43.56234500000001</v>
      </c>
      <c r="J64" s="7">
        <v>4.259792</v>
      </c>
      <c r="K64" s="7">
        <v>47.822137000000005</v>
      </c>
    </row>
    <row r="65" spans="1:11" ht="15" customHeight="1">
      <c r="A65" s="58" t="s">
        <v>102</v>
      </c>
      <c r="B65" s="27">
        <v>116</v>
      </c>
      <c r="C65" s="17">
        <f t="shared" si="6"/>
        <v>29.996765829472114</v>
      </c>
      <c r="D65" s="23">
        <f t="shared" si="8"/>
        <v>10.97590098054975</v>
      </c>
      <c r="E65" s="24">
        <f t="shared" si="1"/>
        <v>3.98549201945025</v>
      </c>
      <c r="F65" s="25">
        <f t="shared" si="7"/>
        <v>4.259792</v>
      </c>
      <c r="G65" s="59">
        <f t="shared" si="5"/>
        <v>19.221185</v>
      </c>
      <c r="I65" s="7">
        <v>14.961393</v>
      </c>
      <c r="J65" s="7">
        <v>4.259792</v>
      </c>
      <c r="K65" s="7">
        <v>19.221185</v>
      </c>
    </row>
    <row r="66" spans="1:11" ht="15" customHeight="1">
      <c r="A66" s="58" t="s">
        <v>104</v>
      </c>
      <c r="B66" s="27">
        <v>116</v>
      </c>
      <c r="C66" s="17">
        <f t="shared" si="6"/>
        <v>164.98220387684208</v>
      </c>
      <c r="D66" s="23">
        <f t="shared" si="8"/>
        <v>10.97590098054975</v>
      </c>
      <c r="E66" s="24">
        <f t="shared" si="1"/>
        <v>21.920205019450247</v>
      </c>
      <c r="F66" s="25">
        <f t="shared" si="7"/>
        <v>4.259792</v>
      </c>
      <c r="G66" s="59">
        <f t="shared" si="5"/>
        <v>37.15589799999999</v>
      </c>
      <c r="I66" s="7">
        <v>32.896105999999996</v>
      </c>
      <c r="J66" s="7">
        <v>4.259792</v>
      </c>
      <c r="K66" s="7">
        <v>37.155898</v>
      </c>
    </row>
    <row r="67" spans="1:11" ht="15" customHeight="1">
      <c r="A67" s="58" t="s">
        <v>106</v>
      </c>
      <c r="B67" s="27">
        <v>116</v>
      </c>
      <c r="C67" s="17">
        <f t="shared" si="6"/>
        <v>145.98425177579213</v>
      </c>
      <c r="D67" s="23">
        <f t="shared" si="8"/>
        <v>10.97590098054975</v>
      </c>
      <c r="E67" s="24">
        <f t="shared" si="1"/>
        <v>19.396060019450253</v>
      </c>
      <c r="F67" s="25">
        <f t="shared" si="7"/>
        <v>4.259793</v>
      </c>
      <c r="G67" s="59">
        <f t="shared" si="5"/>
        <v>34.631754</v>
      </c>
      <c r="I67" s="7">
        <v>30.371961000000002</v>
      </c>
      <c r="J67" s="7">
        <v>4.259793</v>
      </c>
      <c r="K67" s="7">
        <v>34.631754</v>
      </c>
    </row>
    <row r="68" spans="1:11" ht="15" customHeight="1">
      <c r="A68" s="58" t="s">
        <v>108</v>
      </c>
      <c r="B68" s="27">
        <v>116</v>
      </c>
      <c r="C68" s="17">
        <f t="shared" si="6"/>
        <v>105.25964120366213</v>
      </c>
      <c r="D68" s="23">
        <f t="shared" si="8"/>
        <v>10.97590098054975</v>
      </c>
      <c r="E68" s="24">
        <f t="shared" si="1"/>
        <v>13.985223019450252</v>
      </c>
      <c r="F68" s="25">
        <f t="shared" si="7"/>
        <v>4.259792</v>
      </c>
      <c r="G68" s="59">
        <f t="shared" si="5"/>
        <v>29.220916000000003</v>
      </c>
      <c r="I68" s="7">
        <v>24.961124</v>
      </c>
      <c r="J68" s="7">
        <v>4.259792</v>
      </c>
      <c r="K68" s="7">
        <v>29.220916</v>
      </c>
    </row>
    <row r="69" spans="1:11" ht="15" customHeight="1">
      <c r="A69" s="58" t="s">
        <v>110</v>
      </c>
      <c r="B69" s="27">
        <v>116</v>
      </c>
      <c r="C69" s="17">
        <f t="shared" si="6"/>
        <v>116.9183849553821</v>
      </c>
      <c r="D69" s="23">
        <f t="shared" si="8"/>
        <v>10.97590098054975</v>
      </c>
      <c r="E69" s="24">
        <f t="shared" si="1"/>
        <v>15.534251019450249</v>
      </c>
      <c r="F69" s="25">
        <f t="shared" si="7"/>
        <v>4.259792</v>
      </c>
      <c r="G69" s="59">
        <f t="shared" si="5"/>
        <v>30.769944</v>
      </c>
      <c r="I69" s="7">
        <v>26.510151999999998</v>
      </c>
      <c r="J69" s="7">
        <v>4.259792</v>
      </c>
      <c r="K69" s="7">
        <v>30.769944000000002</v>
      </c>
    </row>
    <row r="70" spans="1:11" ht="15" customHeight="1">
      <c r="A70" s="58" t="s">
        <v>112</v>
      </c>
      <c r="B70" s="27">
        <v>116</v>
      </c>
      <c r="C70" s="17">
        <f t="shared" si="6"/>
        <v>212.9770274644721</v>
      </c>
      <c r="D70" s="23">
        <f t="shared" si="8"/>
        <v>10.97590098054975</v>
      </c>
      <c r="E70" s="24">
        <f t="shared" si="1"/>
        <v>28.296992019450247</v>
      </c>
      <c r="F70" s="25">
        <f t="shared" si="7"/>
        <v>4.259792</v>
      </c>
      <c r="G70" s="59">
        <f t="shared" si="5"/>
        <v>43.532684999999994</v>
      </c>
      <c r="I70" s="7">
        <v>39.272892999999996</v>
      </c>
      <c r="J70" s="7">
        <v>4.259792</v>
      </c>
      <c r="K70" s="7">
        <v>43.532685</v>
      </c>
    </row>
    <row r="71" spans="1:11" ht="15" customHeight="1">
      <c r="A71" s="58" t="s">
        <v>114</v>
      </c>
      <c r="B71" s="27">
        <v>116</v>
      </c>
      <c r="C71" s="17">
        <f t="shared" si="6"/>
        <v>5.999350272412122</v>
      </c>
      <c r="D71" s="23">
        <f t="shared" si="8"/>
        <v>10.97590098054975</v>
      </c>
      <c r="E71" s="24">
        <f t="shared" si="1"/>
        <v>0.7970980194502513</v>
      </c>
      <c r="F71" s="25">
        <f t="shared" si="7"/>
        <v>4.259792</v>
      </c>
      <c r="G71" s="59">
        <f t="shared" si="5"/>
        <v>16.032791</v>
      </c>
      <c r="I71" s="7">
        <v>11.772999</v>
      </c>
      <c r="J71" s="7">
        <v>4.259792</v>
      </c>
      <c r="K71" s="7">
        <v>16.032791</v>
      </c>
    </row>
    <row r="72" spans="1:11" ht="15" customHeight="1">
      <c r="A72" s="58" t="s">
        <v>116</v>
      </c>
      <c r="B72" s="27">
        <v>116</v>
      </c>
      <c r="C72" s="17">
        <f t="shared" si="6"/>
        <v>320.96538241826215</v>
      </c>
      <c r="D72" s="23">
        <f t="shared" si="8"/>
        <v>10.97590098054975</v>
      </c>
      <c r="E72" s="24">
        <f t="shared" si="1"/>
        <v>42.64476301945025</v>
      </c>
      <c r="F72" s="25">
        <f t="shared" si="7"/>
        <v>4.259792</v>
      </c>
      <c r="G72" s="59">
        <f t="shared" si="5"/>
        <v>57.880456</v>
      </c>
      <c r="I72" s="7">
        <v>53.620664</v>
      </c>
      <c r="J72" s="7">
        <v>4.259792</v>
      </c>
      <c r="K72" s="7">
        <v>57.880455999999995</v>
      </c>
    </row>
    <row r="73" spans="1:11" ht="15" customHeight="1">
      <c r="A73" s="58" t="s">
        <v>118</v>
      </c>
      <c r="B73" s="27">
        <v>116</v>
      </c>
      <c r="C73" s="17">
        <f t="shared" si="6"/>
        <v>223.36790386973212</v>
      </c>
      <c r="D73" s="23">
        <f t="shared" si="8"/>
        <v>10.97590098054975</v>
      </c>
      <c r="E73" s="24">
        <f t="shared" si="1"/>
        <v>29.67756601945025</v>
      </c>
      <c r="F73" s="25">
        <f t="shared" si="7"/>
        <v>4.259792</v>
      </c>
      <c r="G73" s="59">
        <f t="shared" si="5"/>
        <v>44.913259</v>
      </c>
      <c r="I73" s="7">
        <v>40.653467</v>
      </c>
      <c r="J73" s="7">
        <v>4.259792</v>
      </c>
      <c r="K73" s="7">
        <v>44.913259</v>
      </c>
    </row>
    <row r="74" spans="1:11" ht="15" customHeight="1">
      <c r="A74" s="58" t="s">
        <v>120</v>
      </c>
      <c r="B74" s="27">
        <v>116</v>
      </c>
      <c r="C74" s="17">
        <f t="shared" si="6"/>
        <v>245.97346821056215</v>
      </c>
      <c r="D74" s="23">
        <f t="shared" si="8"/>
        <v>10.97590098054975</v>
      </c>
      <c r="E74" s="24">
        <f t="shared" si="1"/>
        <v>32.681033019450254</v>
      </c>
      <c r="F74" s="25">
        <f t="shared" si="7"/>
        <v>4.259792</v>
      </c>
      <c r="G74" s="59">
        <f t="shared" si="5"/>
        <v>47.916726000000004</v>
      </c>
      <c r="I74" s="7">
        <v>43.656934</v>
      </c>
      <c r="J74" s="7">
        <v>4.259792</v>
      </c>
      <c r="K74" s="7">
        <v>47.916726</v>
      </c>
    </row>
    <row r="75" spans="1:11" ht="15" customHeight="1">
      <c r="A75" s="58" t="s">
        <v>122</v>
      </c>
      <c r="B75" s="27">
        <v>116</v>
      </c>
      <c r="C75" s="17">
        <f t="shared" si="6"/>
        <v>88.99039547264212</v>
      </c>
      <c r="D75" s="23">
        <f t="shared" si="8"/>
        <v>10.97590098054975</v>
      </c>
      <c r="E75" s="24">
        <f t="shared" si="1"/>
        <v>11.823625019450251</v>
      </c>
      <c r="F75" s="25">
        <f t="shared" si="7"/>
        <v>4.259792</v>
      </c>
      <c r="G75" s="59">
        <f t="shared" si="5"/>
        <v>27.059318</v>
      </c>
      <c r="I75" s="7">
        <v>22.799526</v>
      </c>
      <c r="J75" s="7">
        <v>4.259792</v>
      </c>
      <c r="K75" s="7">
        <v>27.059317999999998</v>
      </c>
    </row>
    <row r="76" spans="1:11" ht="15" customHeight="1">
      <c r="A76" s="58" t="s">
        <v>124</v>
      </c>
      <c r="B76" s="27">
        <v>116</v>
      </c>
      <c r="C76" s="17">
        <f t="shared" si="6"/>
        <v>13.793512362772114</v>
      </c>
      <c r="D76" s="23">
        <f t="shared" si="8"/>
        <v>10.97590098054975</v>
      </c>
      <c r="E76" s="24">
        <f t="shared" si="1"/>
        <v>1.8326620194502503</v>
      </c>
      <c r="F76" s="25">
        <f t="shared" si="7"/>
        <v>4.259792</v>
      </c>
      <c r="G76" s="59">
        <f t="shared" si="5"/>
        <v>17.068355</v>
      </c>
      <c r="I76" s="7">
        <v>12.808563</v>
      </c>
      <c r="J76" s="7">
        <v>4.259792</v>
      </c>
      <c r="K76" s="7">
        <v>17.068355</v>
      </c>
    </row>
    <row r="77" spans="1:11" ht="15" customHeight="1">
      <c r="A77" s="58" t="s">
        <v>126</v>
      </c>
      <c r="B77" s="27">
        <v>116</v>
      </c>
      <c r="C77" s="17">
        <f t="shared" si="6"/>
        <v>132.98565732725208</v>
      </c>
      <c r="D77" s="23">
        <f t="shared" si="8"/>
        <v>10.97590098054975</v>
      </c>
      <c r="E77" s="24">
        <f t="shared" si="1"/>
        <v>17.66901401945025</v>
      </c>
      <c r="F77" s="25">
        <f t="shared" si="7"/>
        <v>4.259792</v>
      </c>
      <c r="G77" s="59">
        <f t="shared" si="5"/>
        <v>32.904706999999995</v>
      </c>
      <c r="I77" s="7">
        <v>28.644914999999997</v>
      </c>
      <c r="J77" s="7">
        <v>4.259792</v>
      </c>
      <c r="K77" s="7">
        <v>32.904707</v>
      </c>
    </row>
    <row r="78" spans="1:11" ht="15" customHeight="1">
      <c r="A78" s="58" t="s">
        <v>128</v>
      </c>
      <c r="B78" s="27">
        <v>116</v>
      </c>
      <c r="C78" s="17">
        <f t="shared" si="6"/>
        <v>204.9778889454521</v>
      </c>
      <c r="D78" s="23">
        <f t="shared" si="8"/>
        <v>10.97590098054975</v>
      </c>
      <c r="E78" s="24">
        <f t="shared" si="1"/>
        <v>27.234194019450246</v>
      </c>
      <c r="F78" s="25">
        <f t="shared" si="7"/>
        <v>4.259792</v>
      </c>
      <c r="G78" s="59">
        <f t="shared" si="5"/>
        <v>42.46988699999999</v>
      </c>
      <c r="I78" s="7">
        <v>38.210094999999995</v>
      </c>
      <c r="J78" s="7">
        <v>4.259792</v>
      </c>
      <c r="K78" s="7">
        <v>42.469887</v>
      </c>
    </row>
    <row r="79" spans="1:11" ht="15" customHeight="1">
      <c r="A79" s="58" t="s">
        <v>130</v>
      </c>
      <c r="B79" s="27">
        <v>116</v>
      </c>
      <c r="C79" s="17">
        <f t="shared" si="6"/>
        <v>330.9643018037921</v>
      </c>
      <c r="D79" s="23">
        <f t="shared" si="8"/>
        <v>10.97590098054975</v>
      </c>
      <c r="E79" s="24">
        <f t="shared" si="1"/>
        <v>43.97326001945025</v>
      </c>
      <c r="F79" s="25">
        <f t="shared" si="7"/>
        <v>4.259792</v>
      </c>
      <c r="G79" s="59">
        <f t="shared" si="5"/>
        <v>59.208953</v>
      </c>
      <c r="I79" s="7">
        <v>54.949161</v>
      </c>
      <c r="J79" s="7">
        <v>4.259792</v>
      </c>
      <c r="K79" s="7">
        <v>59.208952999999994</v>
      </c>
    </row>
    <row r="80" spans="1:11" ht="15" customHeight="1">
      <c r="A80" s="58" t="s">
        <v>132</v>
      </c>
      <c r="B80" s="27">
        <v>116</v>
      </c>
      <c r="C80" s="17">
        <f t="shared" si="6"/>
        <v>283.66540006103213</v>
      </c>
      <c r="D80" s="23">
        <f t="shared" si="8"/>
        <v>10.97590098054975</v>
      </c>
      <c r="E80" s="24">
        <f t="shared" si="1"/>
        <v>37.68893601945025</v>
      </c>
      <c r="F80" s="25">
        <f t="shared" si="7"/>
        <v>4.259792</v>
      </c>
      <c r="G80" s="59">
        <f t="shared" si="5"/>
        <v>52.924629</v>
      </c>
      <c r="I80" s="7">
        <v>48.664837</v>
      </c>
      <c r="J80" s="7">
        <v>4.259792</v>
      </c>
      <c r="K80" s="7">
        <v>52.924628999999996</v>
      </c>
    </row>
    <row r="81" spans="1:11" ht="15" customHeight="1">
      <c r="A81" s="58" t="s">
        <v>134</v>
      </c>
      <c r="B81" s="27">
        <v>116</v>
      </c>
      <c r="C81" s="17">
        <f t="shared" si="6"/>
        <v>193.35314234906207</v>
      </c>
      <c r="D81" s="23">
        <f t="shared" si="8"/>
        <v>10.97590098054975</v>
      </c>
      <c r="E81" s="24">
        <f aca="true" t="shared" si="9" ref="E81:E95">I81-D81</f>
        <v>25.689683019450246</v>
      </c>
      <c r="F81" s="25">
        <f t="shared" si="7"/>
        <v>4.259792</v>
      </c>
      <c r="G81" s="59">
        <f t="shared" si="5"/>
        <v>40.92537599999999</v>
      </c>
      <c r="I81" s="7">
        <v>36.665583999999996</v>
      </c>
      <c r="J81" s="7">
        <v>4.259792</v>
      </c>
      <c r="K81" s="7">
        <v>40.925376</v>
      </c>
    </row>
    <row r="82" spans="1:11" ht="15" customHeight="1">
      <c r="A82" s="58" t="s">
        <v>136</v>
      </c>
      <c r="B82" s="27">
        <v>116</v>
      </c>
      <c r="C82" s="17">
        <f t="shared" si="6"/>
        <v>112.98781102970212</v>
      </c>
      <c r="D82" s="23">
        <f t="shared" si="8"/>
        <v>10.97590098054975</v>
      </c>
      <c r="E82" s="24">
        <f t="shared" si="9"/>
        <v>15.01201901945025</v>
      </c>
      <c r="F82" s="25">
        <f t="shared" si="7"/>
        <v>4.259792</v>
      </c>
      <c r="G82" s="59">
        <f t="shared" si="5"/>
        <v>30.247712</v>
      </c>
      <c r="I82" s="7">
        <v>25.98792</v>
      </c>
      <c r="J82" s="7">
        <v>4.259792</v>
      </c>
      <c r="K82" s="7">
        <v>30.247712000000003</v>
      </c>
    </row>
    <row r="83" spans="1:11" ht="15" customHeight="1">
      <c r="A83" s="58" t="s">
        <v>138</v>
      </c>
      <c r="B83" s="27">
        <v>116</v>
      </c>
      <c r="C83" s="17">
        <f t="shared" si="6"/>
        <v>247.97324907707213</v>
      </c>
      <c r="D83" s="23">
        <f t="shared" si="8"/>
        <v>10.97590098054975</v>
      </c>
      <c r="E83" s="24">
        <f t="shared" si="9"/>
        <v>32.94673201945025</v>
      </c>
      <c r="F83" s="25">
        <f t="shared" si="7"/>
        <v>4.259793</v>
      </c>
      <c r="G83" s="59">
        <f t="shared" si="5"/>
        <v>48.18242600000001</v>
      </c>
      <c r="I83" s="7">
        <v>43.922633</v>
      </c>
      <c r="J83" s="7">
        <v>4.259793</v>
      </c>
      <c r="K83" s="7">
        <v>48.182426</v>
      </c>
    </row>
    <row r="84" spans="1:11" ht="15" customHeight="1">
      <c r="A84" s="58" t="s">
        <v>140</v>
      </c>
      <c r="B84" s="27">
        <v>116</v>
      </c>
      <c r="C84" s="17">
        <f t="shared" si="6"/>
        <v>207.7235976563921</v>
      </c>
      <c r="D84" s="23">
        <f t="shared" si="8"/>
        <v>10.97590098054975</v>
      </c>
      <c r="E84" s="24">
        <f t="shared" si="9"/>
        <v>27.599000019450248</v>
      </c>
      <c r="F84" s="25">
        <f t="shared" si="7"/>
        <v>4.259792</v>
      </c>
      <c r="G84" s="59">
        <f t="shared" si="5"/>
        <v>42.834692999999994</v>
      </c>
      <c r="I84" s="7">
        <v>38.574901</v>
      </c>
      <c r="J84" s="7">
        <v>4.259792</v>
      </c>
      <c r="K84" s="7">
        <v>42.834693</v>
      </c>
    </row>
    <row r="85" spans="1:11" ht="15" customHeight="1">
      <c r="A85" s="58" t="s">
        <v>142</v>
      </c>
      <c r="B85" s="27">
        <v>116</v>
      </c>
      <c r="C85" s="17">
        <f t="shared" si="6"/>
        <v>1.4639213442945832E-07</v>
      </c>
      <c r="D85" s="23">
        <f t="shared" si="8"/>
        <v>10.97590098054975</v>
      </c>
      <c r="E85" s="24">
        <f t="shared" si="9"/>
        <v>1.945025296379299E-08</v>
      </c>
      <c r="F85" s="25">
        <f t="shared" si="7"/>
        <v>4.259792</v>
      </c>
      <c r="G85" s="59">
        <f t="shared" si="5"/>
        <v>15.235693000000001</v>
      </c>
      <c r="I85" s="7">
        <v>10.975901000000002</v>
      </c>
      <c r="J85" s="7">
        <v>4.259792</v>
      </c>
      <c r="K85" s="7">
        <v>15.235693</v>
      </c>
    </row>
    <row r="86" spans="1:11" ht="15" customHeight="1">
      <c r="A86" s="58" t="s">
        <v>144</v>
      </c>
      <c r="B86" s="27">
        <v>116</v>
      </c>
      <c r="C86" s="17">
        <f t="shared" si="6"/>
        <v>198.9785388194321</v>
      </c>
      <c r="D86" s="23">
        <f t="shared" si="8"/>
        <v>10.97590098054975</v>
      </c>
      <c r="E86" s="24">
        <f t="shared" si="9"/>
        <v>26.437096019450248</v>
      </c>
      <c r="F86" s="25">
        <f t="shared" si="7"/>
        <v>4.259792</v>
      </c>
      <c r="G86" s="59">
        <f t="shared" si="5"/>
        <v>41.672788999999995</v>
      </c>
      <c r="I86" s="7">
        <v>37.412997</v>
      </c>
      <c r="J86" s="7">
        <v>4.259792</v>
      </c>
      <c r="K86" s="7">
        <v>41.672789</v>
      </c>
    </row>
    <row r="87" spans="1:11" ht="15" customHeight="1">
      <c r="A87" s="58" t="s">
        <v>146</v>
      </c>
      <c r="B87" s="27">
        <v>116</v>
      </c>
      <c r="C87" s="17">
        <f t="shared" si="6"/>
        <v>154.9832844913121</v>
      </c>
      <c r="D87" s="23">
        <f t="shared" si="8"/>
        <v>10.97590098054975</v>
      </c>
      <c r="E87" s="24">
        <f t="shared" si="9"/>
        <v>20.591708019450248</v>
      </c>
      <c r="F87" s="25">
        <f t="shared" si="7"/>
        <v>4.259792</v>
      </c>
      <c r="G87" s="59">
        <f t="shared" si="5"/>
        <v>35.827400999999995</v>
      </c>
      <c r="I87" s="7">
        <v>31.567608999999997</v>
      </c>
      <c r="J87" s="7">
        <v>4.259792</v>
      </c>
      <c r="K87" s="7">
        <v>35.827401</v>
      </c>
    </row>
    <row r="88" spans="1:11" ht="15" customHeight="1">
      <c r="A88" s="58" t="s">
        <v>221</v>
      </c>
      <c r="B88" s="27">
        <v>116</v>
      </c>
      <c r="C88" s="17">
        <f t="shared" si="6"/>
        <v>133.8745583757221</v>
      </c>
      <c r="D88" s="23">
        <f t="shared" si="8"/>
        <v>10.97590098054975</v>
      </c>
      <c r="E88" s="24">
        <f t="shared" si="9"/>
        <v>17.78711701945025</v>
      </c>
      <c r="F88" s="25">
        <f t="shared" si="7"/>
        <v>4.259792</v>
      </c>
      <c r="G88" s="59">
        <f t="shared" si="5"/>
        <v>33.02281</v>
      </c>
      <c r="I88" s="7">
        <v>28.763018</v>
      </c>
      <c r="J88" s="7">
        <v>4.259792</v>
      </c>
      <c r="K88" s="7">
        <v>33.02281</v>
      </c>
    </row>
    <row r="89" spans="1:11" ht="15" customHeight="1">
      <c r="A89" s="58" t="s">
        <v>223</v>
      </c>
      <c r="B89" s="27">
        <v>116</v>
      </c>
      <c r="C89" s="17">
        <f t="shared" si="6"/>
        <v>218.91138634934208</v>
      </c>
      <c r="D89" s="23">
        <f t="shared" si="8"/>
        <v>10.97590098054975</v>
      </c>
      <c r="E89" s="24">
        <f t="shared" si="9"/>
        <v>29.085455019450247</v>
      </c>
      <c r="F89" s="25">
        <f t="shared" si="7"/>
        <v>4.259792</v>
      </c>
      <c r="G89" s="59">
        <f t="shared" si="5"/>
        <v>44.321147999999994</v>
      </c>
      <c r="I89" s="7">
        <v>40.061355999999996</v>
      </c>
      <c r="J89" s="7">
        <v>4.259792</v>
      </c>
      <c r="K89" s="7">
        <v>44.321148</v>
      </c>
    </row>
    <row r="90" spans="1:11" ht="15" customHeight="1">
      <c r="A90" s="58" t="s">
        <v>225</v>
      </c>
      <c r="B90" s="27">
        <v>116</v>
      </c>
      <c r="C90" s="17">
        <f t="shared" si="6"/>
        <v>154.98327696482212</v>
      </c>
      <c r="D90" s="23">
        <f t="shared" si="8"/>
        <v>10.97590098054975</v>
      </c>
      <c r="E90" s="24">
        <f t="shared" si="9"/>
        <v>20.59170701945025</v>
      </c>
      <c r="F90" s="25">
        <f t="shared" si="7"/>
        <v>4.259792</v>
      </c>
      <c r="G90" s="59">
        <f t="shared" si="5"/>
        <v>35.8274</v>
      </c>
      <c r="I90" s="7">
        <v>31.567608</v>
      </c>
      <c r="J90" s="7">
        <v>4.259792</v>
      </c>
      <c r="K90" s="7">
        <v>35.827400000000004</v>
      </c>
    </row>
    <row r="91" spans="1:11" ht="15" customHeight="1">
      <c r="A91" s="58" t="s">
        <v>227</v>
      </c>
      <c r="B91" s="27">
        <v>116</v>
      </c>
      <c r="C91" s="17">
        <f t="shared" si="6"/>
        <v>273.9704530271321</v>
      </c>
      <c r="D91" s="23">
        <f t="shared" si="8"/>
        <v>10.97590098054975</v>
      </c>
      <c r="E91" s="24">
        <f t="shared" si="9"/>
        <v>36.40082601945025</v>
      </c>
      <c r="F91" s="25">
        <f t="shared" si="7"/>
        <v>4.259792</v>
      </c>
      <c r="G91" s="59">
        <f t="shared" si="5"/>
        <v>51.636519</v>
      </c>
      <c r="I91" s="7">
        <v>47.376726999999995</v>
      </c>
      <c r="J91" s="7">
        <v>4.259792</v>
      </c>
      <c r="K91" s="7">
        <v>51.636519</v>
      </c>
    </row>
    <row r="92" spans="1:11" ht="15" customHeight="1">
      <c r="A92" s="58" t="s">
        <v>229</v>
      </c>
      <c r="B92" s="27">
        <v>253</v>
      </c>
      <c r="C92" s="17">
        <f>E92*7.52649</f>
        <v>242.9737966295065</v>
      </c>
      <c r="D92" s="64">
        <f>B92*19621/62210*30/100</f>
        <v>23.938818517923163</v>
      </c>
      <c r="E92" s="24">
        <f t="shared" si="9"/>
        <v>32.28248448207684</v>
      </c>
      <c r="F92" s="146">
        <f>J92</f>
        <v>4.259792</v>
      </c>
      <c r="G92" s="59">
        <f t="shared" si="5"/>
        <v>60.481095</v>
      </c>
      <c r="I92" s="7">
        <v>56.221303</v>
      </c>
      <c r="J92" s="7">
        <v>4.259792</v>
      </c>
      <c r="K92" s="7">
        <v>60.481094999999996</v>
      </c>
    </row>
    <row r="93" spans="1:11" ht="15" customHeight="1">
      <c r="A93" s="58" t="s">
        <v>231</v>
      </c>
      <c r="B93" s="27">
        <v>253</v>
      </c>
      <c r="C93" s="17">
        <f>E93*7.52649</f>
        <v>956.0928582885865</v>
      </c>
      <c r="D93" s="23">
        <f>B93*19621/62210*30/100</f>
        <v>23.938818517923163</v>
      </c>
      <c r="E93" s="24">
        <f t="shared" si="9"/>
        <v>127.03037648207685</v>
      </c>
      <c r="F93" s="25">
        <f>J93</f>
        <v>4.259792</v>
      </c>
      <c r="G93" s="59">
        <f t="shared" si="5"/>
        <v>155.22898700000002</v>
      </c>
      <c r="I93" s="7">
        <v>150.969195</v>
      </c>
      <c r="J93" s="7">
        <v>4.259792</v>
      </c>
      <c r="K93" s="7">
        <v>155.228987</v>
      </c>
    </row>
    <row r="94" spans="1:11" ht="15" customHeight="1">
      <c r="A94" s="58" t="s">
        <v>233</v>
      </c>
      <c r="B94" s="27">
        <v>255</v>
      </c>
      <c r="C94" s="17">
        <f>E94*7.52649</f>
        <v>372.95977368896473</v>
      </c>
      <c r="D94" s="23">
        <f>B94*19621/62210*30/100</f>
        <v>24.128058190001607</v>
      </c>
      <c r="E94" s="24">
        <f t="shared" si="9"/>
        <v>49.552948809998384</v>
      </c>
      <c r="F94" s="25">
        <f>J94</f>
        <v>4.259792</v>
      </c>
      <c r="G94" s="59">
        <f t="shared" si="5"/>
        <v>77.940799</v>
      </c>
      <c r="I94" s="7">
        <v>73.681007</v>
      </c>
      <c r="J94" s="7">
        <v>4.259792</v>
      </c>
      <c r="K94" s="7">
        <v>77.940799</v>
      </c>
    </row>
    <row r="95" spans="1:11" ht="15" customHeight="1" thickBot="1">
      <c r="A95" s="58" t="s">
        <v>235</v>
      </c>
      <c r="B95" s="60">
        <v>255</v>
      </c>
      <c r="C95" s="17">
        <f>E95*7.52649</f>
        <v>142.9845751363448</v>
      </c>
      <c r="D95" s="65">
        <f>B95*19621/62210*30/100</f>
        <v>24.128058190001607</v>
      </c>
      <c r="E95" s="66">
        <f t="shared" si="9"/>
        <v>18.997510809998392</v>
      </c>
      <c r="F95" s="25">
        <f>J95</f>
        <v>4.259792</v>
      </c>
      <c r="G95" s="68">
        <f t="shared" si="5"/>
        <v>47.385360999999996</v>
      </c>
      <c r="I95" s="7">
        <v>43.125569</v>
      </c>
      <c r="J95" s="7">
        <v>4.259792</v>
      </c>
      <c r="K95" s="7">
        <v>47.385360999999996</v>
      </c>
    </row>
    <row r="96" spans="1:11" ht="16.5" thickBot="1">
      <c r="A96" s="194" t="s">
        <v>633</v>
      </c>
      <c r="B96" s="194"/>
      <c r="C96" s="69">
        <f>SUM(C56:C95)</f>
        <v>8096.036683416897</v>
      </c>
      <c r="D96" s="32">
        <f>SUM(D56:D95)</f>
        <v>491.2661887156402</v>
      </c>
      <c r="E96" s="32">
        <f>SUM(E56:E95)</f>
        <v>1075.6722832843593</v>
      </c>
      <c r="F96" s="32">
        <f>SUM(F56:F95)</f>
        <v>170.3916820000001</v>
      </c>
      <c r="G96" s="33">
        <f>SUM(G56:G95)</f>
        <v>1737.330154</v>
      </c>
      <c r="I96" s="34">
        <f>SUM(I56:I95)</f>
        <v>1566.9384719999998</v>
      </c>
      <c r="J96" s="34">
        <f>SUM(J56:J95)</f>
        <v>170.3916820000001</v>
      </c>
      <c r="K96" s="34">
        <f>SUM(K56:K95)</f>
        <v>1737.330154</v>
      </c>
    </row>
    <row r="97" spans="1:11" ht="16.5" thickBot="1">
      <c r="A97" s="195" t="s">
        <v>640</v>
      </c>
      <c r="B97" s="195"/>
      <c r="C97" s="61">
        <f>SUM(C44+C96)</f>
        <v>17078.738716120664</v>
      </c>
      <c r="D97" s="50">
        <f>SUM(D44+D96)</f>
        <v>926.517434496061</v>
      </c>
      <c r="E97" s="50">
        <f>SUM(E44+E96)</f>
        <v>2269.150522503938</v>
      </c>
      <c r="F97" s="50">
        <f>SUM(F44+F96)</f>
        <v>340.7833650000002</v>
      </c>
      <c r="G97" s="62">
        <f>SUM(G44+G96)</f>
        <v>3536.451322000001</v>
      </c>
      <c r="I97" s="52">
        <f>SUM(I44+I96)</f>
        <v>3195.6679569999997</v>
      </c>
      <c r="J97" s="52">
        <f>SUM(J44+J96)</f>
        <v>340.7833650000002</v>
      </c>
      <c r="K97" s="52">
        <f>SUM(K44+K96)</f>
        <v>3536.451322</v>
      </c>
    </row>
    <row r="98" ht="14.25" thickBot="1" thickTop="1"/>
    <row r="99" spans="4:7" ht="15.75" customHeight="1">
      <c r="D99" s="186" t="s">
        <v>634</v>
      </c>
      <c r="E99" s="188" t="s">
        <v>635</v>
      </c>
      <c r="F99" s="169" t="s">
        <v>636</v>
      </c>
      <c r="G99" s="39"/>
    </row>
    <row r="100" spans="4:7" ht="15.75" customHeight="1" thickBot="1">
      <c r="D100" s="187"/>
      <c r="E100" s="189"/>
      <c r="F100" s="170"/>
      <c r="G100" s="39"/>
    </row>
    <row r="101" spans="1:7" ht="15.75">
      <c r="A101" s="173" t="s">
        <v>637</v>
      </c>
      <c r="B101" s="174"/>
      <c r="C101" s="174"/>
      <c r="D101" s="40">
        <f>SUM(G4:G5)</f>
        <v>97.56750200000002</v>
      </c>
      <c r="E101" s="41">
        <v>2</v>
      </c>
      <c r="F101" s="40">
        <f>D101/E101</f>
        <v>48.78375100000001</v>
      </c>
      <c r="G101" s="4"/>
    </row>
    <row r="102" spans="1:7" ht="15.75">
      <c r="A102" s="176" t="s">
        <v>638</v>
      </c>
      <c r="B102" s="177"/>
      <c r="C102" s="177"/>
      <c r="D102" s="42">
        <f>G97-D103-D101</f>
        <v>3097.847578000001</v>
      </c>
      <c r="E102" s="43">
        <v>74</v>
      </c>
      <c r="F102" s="63">
        <f>D102/E102</f>
        <v>41.86280510810812</v>
      </c>
      <c r="G102" s="4"/>
    </row>
    <row r="103" spans="1:7" ht="16.5" thickBot="1">
      <c r="A103" s="179" t="s">
        <v>639</v>
      </c>
      <c r="B103" s="180"/>
      <c r="C103" s="180"/>
      <c r="D103" s="44">
        <f>SUM(G92:G95)</f>
        <v>341.036242</v>
      </c>
      <c r="E103" s="45">
        <v>4</v>
      </c>
      <c r="F103" s="44">
        <f>D103/E103</f>
        <v>85.2590605</v>
      </c>
      <c r="G103" s="4"/>
    </row>
    <row r="104" spans="2:6" ht="16.5" thickBot="1">
      <c r="B104" s="190"/>
      <c r="C104" s="190"/>
      <c r="D104" s="46">
        <f>SUM(D101:D103)</f>
        <v>3536.451322000001</v>
      </c>
      <c r="E104" s="46">
        <f>SUM(E101:E103)</f>
        <v>80</v>
      </c>
      <c r="F104" s="44">
        <f>D104/E104</f>
        <v>44.20564152500001</v>
      </c>
    </row>
  </sheetData>
  <sheetProtection/>
  <mergeCells count="33">
    <mergeCell ref="A101:C101"/>
    <mergeCell ref="A102:C102"/>
    <mergeCell ref="A103:C103"/>
    <mergeCell ref="B104:C104"/>
    <mergeCell ref="I54:I55"/>
    <mergeCell ref="J54:J55"/>
    <mergeCell ref="K54:K55"/>
    <mergeCell ref="A96:B96"/>
    <mergeCell ref="A97:B97"/>
    <mergeCell ref="D99:D100"/>
    <mergeCell ref="E99:E100"/>
    <mergeCell ref="F99:F100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J2:J3"/>
    <mergeCell ref="K2:K3"/>
    <mergeCell ref="A44:B44"/>
    <mergeCell ref="D46:D47"/>
    <mergeCell ref="E46:E47"/>
    <mergeCell ref="F46:F47"/>
    <mergeCell ref="A1:G1"/>
    <mergeCell ref="A2:A3"/>
    <mergeCell ref="C2:C3"/>
    <mergeCell ref="F2:F3"/>
    <mergeCell ref="G2:G3"/>
    <mergeCell ref="I2:I3"/>
  </mergeCells>
  <printOptions/>
  <pageMargins left="0.7" right="0.7" top="0.12" bottom="0.14" header="0.12" footer="0.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C4" sqref="C4:C39"/>
    </sheetView>
  </sheetViews>
  <sheetFormatPr defaultColWidth="6.8515625" defaultRowHeight="12.75"/>
  <cols>
    <col min="1" max="1" width="8.7109375" style="93" customWidth="1"/>
    <col min="2" max="3" width="10.00390625" style="93" customWidth="1"/>
    <col min="4" max="7" width="14.7109375" style="77" customWidth="1"/>
    <col min="8" max="8" width="6.8515625" style="77" customWidth="1"/>
    <col min="9" max="9" width="9.57421875" style="77" customWidth="1"/>
    <col min="10" max="10" width="8.28125" style="77" customWidth="1"/>
    <col min="11" max="11" width="10.421875" style="77" customWidth="1"/>
    <col min="12" max="16384" width="6.8515625" style="77" customWidth="1"/>
  </cols>
  <sheetData>
    <row r="1" spans="1:10" ht="42.75" customHeight="1" thickBot="1">
      <c r="A1" s="202" t="s">
        <v>662</v>
      </c>
      <c r="B1" s="203"/>
      <c r="C1" s="203"/>
      <c r="D1" s="203"/>
      <c r="E1" s="203"/>
      <c r="F1" s="203"/>
      <c r="G1" s="204"/>
      <c r="J1" s="78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1.7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" customHeight="1">
      <c r="A4" s="79" t="s">
        <v>3</v>
      </c>
      <c r="B4" s="80">
        <v>96</v>
      </c>
      <c r="C4" s="17">
        <f>E4*7.52649</f>
        <v>399.545909903469</v>
      </c>
      <c r="D4" s="18">
        <f>B4*19621/62210*30/100</f>
        <v>9.083504259765311</v>
      </c>
      <c r="E4" s="19">
        <f>I4-D4</f>
        <v>53.08529074023469</v>
      </c>
      <c r="F4" s="20">
        <f>J4</f>
        <v>4.259792</v>
      </c>
      <c r="G4" s="21">
        <f aca="true" t="shared" si="0" ref="G4:G43">D4+E4+F4</f>
        <v>66.42858700000001</v>
      </c>
      <c r="I4" s="7">
        <v>62.168795</v>
      </c>
      <c r="J4" s="7">
        <v>4.259792</v>
      </c>
      <c r="K4" s="7">
        <v>66.428587</v>
      </c>
    </row>
    <row r="5" spans="1:11" ht="15" customHeight="1">
      <c r="A5" s="79" t="s">
        <v>6</v>
      </c>
      <c r="B5" s="81">
        <v>96</v>
      </c>
      <c r="C5" s="17">
        <f>E5*7.52649</f>
        <v>112.41186686040898</v>
      </c>
      <c r="D5" s="23">
        <f>B5*19621/62210*30/100</f>
        <v>9.083504259765311</v>
      </c>
      <c r="E5" s="24">
        <f aca="true" t="shared" si="1" ref="E5:E80">I5-D5</f>
        <v>14.935496740234688</v>
      </c>
      <c r="F5" s="25">
        <f>J5</f>
        <v>4.259792</v>
      </c>
      <c r="G5" s="26">
        <f t="shared" si="0"/>
        <v>28.278793</v>
      </c>
      <c r="I5" s="7">
        <v>24.019001</v>
      </c>
      <c r="J5" s="7">
        <v>4.259792</v>
      </c>
      <c r="K5" s="7">
        <v>28.278793</v>
      </c>
    </row>
    <row r="6" spans="1:11" ht="15" customHeight="1">
      <c r="A6" s="79" t="s">
        <v>8</v>
      </c>
      <c r="B6" s="83">
        <v>116</v>
      </c>
      <c r="C6" s="17">
        <f aca="true" t="shared" si="2" ref="C6:C39">E6*7.52649</f>
        <v>212.9770274644721</v>
      </c>
      <c r="D6" s="23">
        <f>B6*19621/62210*30/100</f>
        <v>10.97590098054975</v>
      </c>
      <c r="E6" s="24">
        <f t="shared" si="1"/>
        <v>28.296992019450247</v>
      </c>
      <c r="F6" s="25">
        <f aca="true" t="shared" si="3" ref="F6:F39">J6</f>
        <v>4.259792</v>
      </c>
      <c r="G6" s="26">
        <f t="shared" si="0"/>
        <v>43.532684999999994</v>
      </c>
      <c r="I6" s="7">
        <v>39.272892999999996</v>
      </c>
      <c r="J6" s="7">
        <v>4.259792</v>
      </c>
      <c r="K6" s="7">
        <v>43.532685</v>
      </c>
    </row>
    <row r="7" spans="1:11" ht="15" customHeight="1">
      <c r="A7" s="79" t="s">
        <v>10</v>
      </c>
      <c r="B7" s="83">
        <v>116</v>
      </c>
      <c r="C7" s="17">
        <f t="shared" si="2"/>
        <v>301.96742279072214</v>
      </c>
      <c r="D7" s="23">
        <f>B7*19621/62210*30/100</f>
        <v>10.97590098054975</v>
      </c>
      <c r="E7" s="24">
        <f t="shared" si="1"/>
        <v>40.12061701945025</v>
      </c>
      <c r="F7" s="25">
        <f t="shared" si="3"/>
        <v>4.259792</v>
      </c>
      <c r="G7" s="26">
        <f t="shared" si="0"/>
        <v>55.35631</v>
      </c>
      <c r="I7" s="7">
        <v>51.096517999999996</v>
      </c>
      <c r="J7" s="7">
        <v>4.259792</v>
      </c>
      <c r="K7" s="7">
        <v>55.35631000000001</v>
      </c>
    </row>
    <row r="8" spans="1:11" ht="15" customHeight="1">
      <c r="A8" s="79" t="s">
        <v>12</v>
      </c>
      <c r="B8" s="83">
        <v>116</v>
      </c>
      <c r="C8" s="17">
        <f t="shared" si="2"/>
        <v>429.11571496334204</v>
      </c>
      <c r="D8" s="23">
        <f aca="true" t="shared" si="4" ref="D8:D39">B8*19621/62210*30/100</f>
        <v>10.97590098054975</v>
      </c>
      <c r="E8" s="24">
        <f t="shared" si="1"/>
        <v>57.01405501945024</v>
      </c>
      <c r="F8" s="25">
        <f t="shared" si="3"/>
        <v>4.259793</v>
      </c>
      <c r="G8" s="26">
        <f t="shared" si="0"/>
        <v>72.249749</v>
      </c>
      <c r="I8" s="7">
        <v>67.98995599999999</v>
      </c>
      <c r="J8" s="7">
        <v>4.259793</v>
      </c>
      <c r="K8" s="7">
        <v>72.249749</v>
      </c>
    </row>
    <row r="9" spans="1:11" ht="15" customHeight="1">
      <c r="A9" s="79" t="s">
        <v>14</v>
      </c>
      <c r="B9" s="83">
        <v>116</v>
      </c>
      <c r="C9" s="17">
        <f t="shared" si="2"/>
        <v>308.96667463973205</v>
      </c>
      <c r="D9" s="23">
        <f t="shared" si="4"/>
        <v>10.97590098054975</v>
      </c>
      <c r="E9" s="24">
        <f t="shared" si="1"/>
        <v>41.050566019450244</v>
      </c>
      <c r="F9" s="25">
        <f t="shared" si="3"/>
        <v>4.259792</v>
      </c>
      <c r="G9" s="26">
        <f t="shared" si="0"/>
        <v>56.286258999999994</v>
      </c>
      <c r="I9" s="7">
        <v>52.026467</v>
      </c>
      <c r="J9" s="7">
        <v>4.259792</v>
      </c>
      <c r="K9" s="7">
        <v>56.286258999999994</v>
      </c>
    </row>
    <row r="10" spans="1:11" ht="15" customHeight="1">
      <c r="A10" s="79" t="s">
        <v>16</v>
      </c>
      <c r="B10" s="83">
        <v>116</v>
      </c>
      <c r="C10" s="17">
        <f t="shared" si="2"/>
        <v>127.98620139773212</v>
      </c>
      <c r="D10" s="23">
        <f t="shared" si="4"/>
        <v>10.97590098054975</v>
      </c>
      <c r="E10" s="24">
        <f t="shared" si="1"/>
        <v>17.00476601945025</v>
      </c>
      <c r="F10" s="25">
        <f t="shared" si="3"/>
        <v>4.259792</v>
      </c>
      <c r="G10" s="26">
        <f t="shared" si="0"/>
        <v>32.240459</v>
      </c>
      <c r="I10" s="7">
        <v>27.980667</v>
      </c>
      <c r="J10" s="7">
        <v>4.259792</v>
      </c>
      <c r="K10" s="7">
        <v>32.240459</v>
      </c>
    </row>
    <row r="11" spans="1:11" ht="15" customHeight="1">
      <c r="A11" s="79" t="s">
        <v>18</v>
      </c>
      <c r="B11" s="83">
        <v>116</v>
      </c>
      <c r="C11" s="17">
        <f t="shared" si="2"/>
        <v>64.9929874420721</v>
      </c>
      <c r="D11" s="23">
        <f t="shared" si="4"/>
        <v>10.97590098054975</v>
      </c>
      <c r="E11" s="24">
        <f t="shared" si="1"/>
        <v>8.63523201945025</v>
      </c>
      <c r="F11" s="25">
        <f t="shared" si="3"/>
        <v>4.259792</v>
      </c>
      <c r="G11" s="26">
        <f t="shared" si="0"/>
        <v>23.870925</v>
      </c>
      <c r="I11" s="7">
        <v>19.611133</v>
      </c>
      <c r="J11" s="7">
        <v>4.259792</v>
      </c>
      <c r="K11" s="7">
        <v>23.870924999999996</v>
      </c>
    </row>
    <row r="12" spans="1:11" ht="15" customHeight="1">
      <c r="A12" s="79" t="s">
        <v>20</v>
      </c>
      <c r="B12" s="83">
        <v>116</v>
      </c>
      <c r="C12" s="17">
        <f t="shared" si="2"/>
        <v>123.11971596704211</v>
      </c>
      <c r="D12" s="23">
        <f t="shared" si="4"/>
        <v>10.97590098054975</v>
      </c>
      <c r="E12" s="24">
        <f t="shared" si="1"/>
        <v>16.35818501945025</v>
      </c>
      <c r="F12" s="25">
        <f t="shared" si="3"/>
        <v>4.259792</v>
      </c>
      <c r="G12" s="26">
        <f t="shared" si="0"/>
        <v>31.593878</v>
      </c>
      <c r="I12" s="7">
        <v>27.334086</v>
      </c>
      <c r="J12" s="7">
        <v>4.259792</v>
      </c>
      <c r="K12" s="7">
        <v>31.593878</v>
      </c>
    </row>
    <row r="13" spans="1:11" ht="15" customHeight="1">
      <c r="A13" s="79" t="s">
        <v>22</v>
      </c>
      <c r="B13" s="83">
        <v>116</v>
      </c>
      <c r="C13" s="17">
        <f t="shared" si="2"/>
        <v>335.3838190993421</v>
      </c>
      <c r="D13" s="23">
        <f t="shared" si="4"/>
        <v>10.97590098054975</v>
      </c>
      <c r="E13" s="24">
        <f t="shared" si="1"/>
        <v>44.560455019450245</v>
      </c>
      <c r="F13" s="25">
        <f t="shared" si="3"/>
        <v>4.259792</v>
      </c>
      <c r="G13" s="26">
        <f t="shared" si="0"/>
        <v>59.796147999999995</v>
      </c>
      <c r="I13" s="7">
        <v>55.536356</v>
      </c>
      <c r="J13" s="7">
        <v>4.259792</v>
      </c>
      <c r="K13" s="7">
        <v>59.796147999999995</v>
      </c>
    </row>
    <row r="14" spans="1:11" ht="15" customHeight="1">
      <c r="A14" s="79" t="s">
        <v>24</v>
      </c>
      <c r="B14" s="83">
        <v>116</v>
      </c>
      <c r="C14" s="17">
        <f t="shared" si="2"/>
        <v>177.9807983253821</v>
      </c>
      <c r="D14" s="23">
        <f t="shared" si="4"/>
        <v>10.97590098054975</v>
      </c>
      <c r="E14" s="24">
        <f t="shared" si="1"/>
        <v>23.64725101945025</v>
      </c>
      <c r="F14" s="25">
        <f t="shared" si="3"/>
        <v>4.259792</v>
      </c>
      <c r="G14" s="26">
        <f t="shared" si="0"/>
        <v>38.882943999999995</v>
      </c>
      <c r="I14" s="7">
        <v>34.623152</v>
      </c>
      <c r="J14" s="7">
        <v>4.259792</v>
      </c>
      <c r="K14" s="7">
        <v>38.882943999999995</v>
      </c>
    </row>
    <row r="15" spans="1:11" ht="15" customHeight="1">
      <c r="A15" s="79" t="s">
        <v>26</v>
      </c>
      <c r="B15" s="83">
        <v>116</v>
      </c>
      <c r="C15" s="17">
        <f t="shared" si="2"/>
        <v>80.99126448011212</v>
      </c>
      <c r="D15" s="23">
        <f t="shared" si="4"/>
        <v>10.97590098054975</v>
      </c>
      <c r="E15" s="24">
        <f t="shared" si="1"/>
        <v>10.760828019450251</v>
      </c>
      <c r="F15" s="25">
        <f t="shared" si="3"/>
        <v>4.259792</v>
      </c>
      <c r="G15" s="26">
        <f t="shared" si="0"/>
        <v>25.996521</v>
      </c>
      <c r="I15" s="7">
        <v>21.736729</v>
      </c>
      <c r="J15" s="7">
        <v>4.259792</v>
      </c>
      <c r="K15" s="7">
        <v>25.996520999999998</v>
      </c>
    </row>
    <row r="16" spans="1:11" ht="15" customHeight="1">
      <c r="A16" s="79" t="s">
        <v>28</v>
      </c>
      <c r="B16" s="83">
        <v>116</v>
      </c>
      <c r="C16" s="17">
        <f t="shared" si="2"/>
        <v>122.9867304152321</v>
      </c>
      <c r="D16" s="23">
        <f t="shared" si="4"/>
        <v>10.97590098054975</v>
      </c>
      <c r="E16" s="24">
        <f t="shared" si="1"/>
        <v>16.34051601945025</v>
      </c>
      <c r="F16" s="25">
        <f t="shared" si="3"/>
        <v>4.259792</v>
      </c>
      <c r="G16" s="26">
        <f t="shared" si="0"/>
        <v>31.576209</v>
      </c>
      <c r="I16" s="7">
        <v>27.316416999999998</v>
      </c>
      <c r="J16" s="7">
        <v>4.259792</v>
      </c>
      <c r="K16" s="7">
        <v>31.576209</v>
      </c>
    </row>
    <row r="17" spans="1:11" ht="15" customHeight="1">
      <c r="A17" s="79" t="s">
        <v>30</v>
      </c>
      <c r="B17" s="83">
        <v>116</v>
      </c>
      <c r="C17" s="17">
        <f t="shared" si="2"/>
        <v>245.20854350537206</v>
      </c>
      <c r="D17" s="23">
        <f t="shared" si="4"/>
        <v>10.97590098054975</v>
      </c>
      <c r="E17" s="24">
        <f t="shared" si="1"/>
        <v>32.57940201945024</v>
      </c>
      <c r="F17" s="25">
        <f t="shared" si="3"/>
        <v>4.259792</v>
      </c>
      <c r="G17" s="26">
        <f t="shared" si="0"/>
        <v>47.81509499999999</v>
      </c>
      <c r="I17" s="7">
        <v>43.555302999999995</v>
      </c>
      <c r="J17" s="7">
        <v>4.259792</v>
      </c>
      <c r="K17" s="7">
        <v>47.815095</v>
      </c>
    </row>
    <row r="18" spans="1:11" ht="15" customHeight="1">
      <c r="A18" s="79" t="s">
        <v>32</v>
      </c>
      <c r="B18" s="83">
        <v>116</v>
      </c>
      <c r="C18" s="17">
        <f t="shared" si="2"/>
        <v>137.98512078326215</v>
      </c>
      <c r="D18" s="23">
        <f t="shared" si="4"/>
        <v>10.97590098054975</v>
      </c>
      <c r="E18" s="24">
        <f t="shared" si="1"/>
        <v>18.333263019450253</v>
      </c>
      <c r="F18" s="25">
        <f t="shared" si="3"/>
        <v>4.259792</v>
      </c>
      <c r="G18" s="26">
        <f t="shared" si="0"/>
        <v>33.568956</v>
      </c>
      <c r="I18" s="7">
        <v>29.309164000000003</v>
      </c>
      <c r="J18" s="7">
        <v>4.259792</v>
      </c>
      <c r="K18" s="7">
        <v>33.568956</v>
      </c>
    </row>
    <row r="19" spans="1:11" ht="15" customHeight="1">
      <c r="A19" s="79" t="s">
        <v>34</v>
      </c>
      <c r="B19" s="83">
        <v>116</v>
      </c>
      <c r="C19" s="17">
        <f t="shared" si="2"/>
        <v>71.9922317645921</v>
      </c>
      <c r="D19" s="23">
        <f t="shared" si="4"/>
        <v>10.97590098054975</v>
      </c>
      <c r="E19" s="24">
        <f t="shared" si="1"/>
        <v>9.56518001945025</v>
      </c>
      <c r="F19" s="25">
        <f t="shared" si="3"/>
        <v>4.259792</v>
      </c>
      <c r="G19" s="26">
        <f t="shared" si="0"/>
        <v>24.800873</v>
      </c>
      <c r="I19" s="7">
        <v>20.541081</v>
      </c>
      <c r="J19" s="7">
        <v>4.259792</v>
      </c>
      <c r="K19" s="7">
        <v>24.800873000000003</v>
      </c>
    </row>
    <row r="20" spans="1:11" ht="15" customHeight="1">
      <c r="A20" s="79" t="s">
        <v>36</v>
      </c>
      <c r="B20" s="83">
        <v>116</v>
      </c>
      <c r="C20" s="17">
        <f t="shared" si="2"/>
        <v>76.2777775381421</v>
      </c>
      <c r="D20" s="23">
        <f t="shared" si="4"/>
        <v>10.97590098054975</v>
      </c>
      <c r="E20" s="24">
        <f t="shared" si="1"/>
        <v>10.13457501945025</v>
      </c>
      <c r="F20" s="25">
        <f t="shared" si="3"/>
        <v>4.259792</v>
      </c>
      <c r="G20" s="26">
        <f t="shared" si="0"/>
        <v>25.370268</v>
      </c>
      <c r="I20" s="7">
        <v>21.110476</v>
      </c>
      <c r="J20" s="7">
        <v>4.259792</v>
      </c>
      <c r="K20" s="7">
        <v>25.370268000000003</v>
      </c>
    </row>
    <row r="21" spans="1:11" ht="15" customHeight="1">
      <c r="A21" s="79" t="s">
        <v>38</v>
      </c>
      <c r="B21" s="83">
        <v>116</v>
      </c>
      <c r="C21" s="17">
        <f t="shared" si="2"/>
        <v>120.98694954872214</v>
      </c>
      <c r="D21" s="23">
        <f t="shared" si="4"/>
        <v>10.97590098054975</v>
      </c>
      <c r="E21" s="24">
        <f t="shared" si="1"/>
        <v>16.074817019450254</v>
      </c>
      <c r="F21" s="25">
        <f t="shared" si="3"/>
        <v>4.259792</v>
      </c>
      <c r="G21" s="26">
        <f t="shared" si="0"/>
        <v>31.310510000000004</v>
      </c>
      <c r="I21" s="7">
        <v>27.050718000000003</v>
      </c>
      <c r="J21" s="7">
        <v>4.259792</v>
      </c>
      <c r="K21" s="7">
        <v>31.31051</v>
      </c>
    </row>
    <row r="22" spans="1:11" ht="15" customHeight="1">
      <c r="A22" s="79" t="s">
        <v>40</v>
      </c>
      <c r="B22" s="83">
        <v>116</v>
      </c>
      <c r="C22" s="17">
        <f t="shared" si="2"/>
        <v>211.9771332679721</v>
      </c>
      <c r="D22" s="23">
        <f t="shared" si="4"/>
        <v>10.97590098054975</v>
      </c>
      <c r="E22" s="24">
        <f t="shared" si="1"/>
        <v>28.16414201945025</v>
      </c>
      <c r="F22" s="25">
        <f t="shared" si="3"/>
        <v>4.259792</v>
      </c>
      <c r="G22" s="26">
        <f t="shared" si="0"/>
        <v>43.399834999999996</v>
      </c>
      <c r="I22" s="7">
        <v>39.140043</v>
      </c>
      <c r="J22" s="7">
        <v>4.259792</v>
      </c>
      <c r="K22" s="7">
        <v>43.399834999999996</v>
      </c>
    </row>
    <row r="23" spans="1:11" ht="15" customHeight="1">
      <c r="A23" s="79" t="s">
        <v>42</v>
      </c>
      <c r="B23" s="83">
        <v>116</v>
      </c>
      <c r="C23" s="17">
        <f t="shared" si="2"/>
        <v>138.98500745327212</v>
      </c>
      <c r="D23" s="23">
        <f t="shared" si="4"/>
        <v>10.97590098054975</v>
      </c>
      <c r="E23" s="24">
        <f t="shared" si="1"/>
        <v>18.46611201945025</v>
      </c>
      <c r="F23" s="25">
        <f t="shared" si="3"/>
        <v>4.259792</v>
      </c>
      <c r="G23" s="26">
        <f t="shared" si="0"/>
        <v>33.701805</v>
      </c>
      <c r="I23" s="7">
        <v>29.442013</v>
      </c>
      <c r="J23" s="7">
        <v>4.259792</v>
      </c>
      <c r="K23" s="7">
        <v>33.701805</v>
      </c>
    </row>
    <row r="24" spans="1:11" ht="15" customHeight="1">
      <c r="A24" s="79" t="s">
        <v>44</v>
      </c>
      <c r="B24" s="83">
        <v>116</v>
      </c>
      <c r="C24" s="17">
        <f t="shared" si="2"/>
        <v>405.85621906535204</v>
      </c>
      <c r="D24" s="23">
        <f t="shared" si="4"/>
        <v>10.97590098054975</v>
      </c>
      <c r="E24" s="24">
        <f t="shared" si="1"/>
        <v>53.92370401945024</v>
      </c>
      <c r="F24" s="25">
        <f t="shared" si="3"/>
        <v>4.259792</v>
      </c>
      <c r="G24" s="26">
        <f t="shared" si="0"/>
        <v>69.159397</v>
      </c>
      <c r="I24" s="7">
        <v>64.899605</v>
      </c>
      <c r="J24" s="7">
        <v>4.259792</v>
      </c>
      <c r="K24" s="7">
        <v>69.159397</v>
      </c>
    </row>
    <row r="25" spans="1:11" ht="15" customHeight="1">
      <c r="A25" s="79" t="s">
        <v>46</v>
      </c>
      <c r="B25" s="83">
        <v>116</v>
      </c>
      <c r="C25" s="17">
        <f t="shared" si="2"/>
        <v>120.98694954872214</v>
      </c>
      <c r="D25" s="23">
        <f t="shared" si="4"/>
        <v>10.97590098054975</v>
      </c>
      <c r="E25" s="24">
        <f t="shared" si="1"/>
        <v>16.074817019450254</v>
      </c>
      <c r="F25" s="25">
        <f t="shared" si="3"/>
        <v>4.259793</v>
      </c>
      <c r="G25" s="26">
        <f t="shared" si="0"/>
        <v>31.310511000000005</v>
      </c>
      <c r="I25" s="7">
        <v>27.050718000000003</v>
      </c>
      <c r="J25" s="7">
        <v>4.259793</v>
      </c>
      <c r="K25" s="7">
        <v>31.310510999999998</v>
      </c>
    </row>
    <row r="26" spans="1:11" ht="15" customHeight="1">
      <c r="A26" s="79" t="s">
        <v>48</v>
      </c>
      <c r="B26" s="83">
        <v>116</v>
      </c>
      <c r="C26" s="17">
        <f t="shared" si="2"/>
        <v>274.97033969714204</v>
      </c>
      <c r="D26" s="23">
        <f t="shared" si="4"/>
        <v>10.97590098054975</v>
      </c>
      <c r="E26" s="24">
        <f t="shared" si="1"/>
        <v>36.53367501945024</v>
      </c>
      <c r="F26" s="25">
        <f t="shared" si="3"/>
        <v>4.259792</v>
      </c>
      <c r="G26" s="26">
        <f t="shared" si="0"/>
        <v>51.76936799999999</v>
      </c>
      <c r="I26" s="7">
        <v>47.509575999999996</v>
      </c>
      <c r="J26" s="7">
        <v>4.259792</v>
      </c>
      <c r="K26" s="7">
        <v>51.76936800000001</v>
      </c>
    </row>
    <row r="27" spans="1:11" ht="15" customHeight="1">
      <c r="A27" s="79" t="s">
        <v>50</v>
      </c>
      <c r="B27" s="83">
        <v>116</v>
      </c>
      <c r="C27" s="17">
        <f t="shared" si="2"/>
        <v>256.81430076749206</v>
      </c>
      <c r="D27" s="23">
        <f t="shared" si="4"/>
        <v>10.97590098054975</v>
      </c>
      <c r="E27" s="24">
        <f t="shared" si="1"/>
        <v>34.121390019450246</v>
      </c>
      <c r="F27" s="25">
        <f t="shared" si="3"/>
        <v>4.259792</v>
      </c>
      <c r="G27" s="26">
        <f t="shared" si="0"/>
        <v>49.357082999999996</v>
      </c>
      <c r="I27" s="7">
        <v>45.097291</v>
      </c>
      <c r="J27" s="7">
        <v>4.259792</v>
      </c>
      <c r="K27" s="7">
        <v>49.357082999999996</v>
      </c>
    </row>
    <row r="28" spans="1:11" ht="15" customHeight="1">
      <c r="A28" s="79" t="s">
        <v>52</v>
      </c>
      <c r="B28" s="83">
        <v>116</v>
      </c>
      <c r="C28" s="17">
        <f t="shared" si="2"/>
        <v>93.48991183040214</v>
      </c>
      <c r="D28" s="23">
        <f t="shared" si="4"/>
        <v>10.97590098054975</v>
      </c>
      <c r="E28" s="24">
        <f t="shared" si="1"/>
        <v>12.421449019450254</v>
      </c>
      <c r="F28" s="25">
        <f t="shared" si="3"/>
        <v>4.259792</v>
      </c>
      <c r="G28" s="26">
        <f t="shared" si="0"/>
        <v>27.657142000000004</v>
      </c>
      <c r="I28" s="7">
        <v>23.397350000000003</v>
      </c>
      <c r="J28" s="7">
        <v>4.259792</v>
      </c>
      <c r="K28" s="7">
        <v>27.657142</v>
      </c>
    </row>
    <row r="29" spans="1:11" ht="15" customHeight="1">
      <c r="A29" s="79" t="s">
        <v>54</v>
      </c>
      <c r="B29" s="83">
        <v>116</v>
      </c>
      <c r="C29" s="17">
        <f t="shared" si="2"/>
        <v>228.77531813672218</v>
      </c>
      <c r="D29" s="23">
        <f t="shared" si="4"/>
        <v>10.97590098054975</v>
      </c>
      <c r="E29" s="24">
        <f t="shared" si="1"/>
        <v>30.39601701945026</v>
      </c>
      <c r="F29" s="25">
        <f t="shared" si="3"/>
        <v>4.259792</v>
      </c>
      <c r="G29" s="26">
        <f t="shared" si="0"/>
        <v>45.631710000000005</v>
      </c>
      <c r="I29" s="7">
        <v>41.37191800000001</v>
      </c>
      <c r="J29" s="7">
        <v>4.259792</v>
      </c>
      <c r="K29" s="7">
        <v>45.631710000000005</v>
      </c>
    </row>
    <row r="30" spans="1:11" ht="15" customHeight="1">
      <c r="A30" s="79" t="s">
        <v>56</v>
      </c>
      <c r="B30" s="83">
        <v>116</v>
      </c>
      <c r="C30" s="17">
        <f t="shared" si="2"/>
        <v>268.97098204463214</v>
      </c>
      <c r="D30" s="23">
        <f t="shared" si="4"/>
        <v>10.97590098054975</v>
      </c>
      <c r="E30" s="24">
        <f t="shared" si="1"/>
        <v>35.736576019450254</v>
      </c>
      <c r="F30" s="25">
        <f t="shared" si="3"/>
        <v>4.259792</v>
      </c>
      <c r="G30" s="26">
        <f t="shared" si="0"/>
        <v>50.972269000000004</v>
      </c>
      <c r="I30" s="7">
        <v>46.712477</v>
      </c>
      <c r="J30" s="7">
        <v>4.259792</v>
      </c>
      <c r="K30" s="7">
        <v>50.972269</v>
      </c>
    </row>
    <row r="31" spans="1:11" ht="15" customHeight="1">
      <c r="A31" s="79" t="s">
        <v>58</v>
      </c>
      <c r="B31" s="83">
        <v>116</v>
      </c>
      <c r="C31" s="17">
        <f t="shared" si="2"/>
        <v>33.996335088982114</v>
      </c>
      <c r="D31" s="23">
        <f t="shared" si="4"/>
        <v>10.97590098054975</v>
      </c>
      <c r="E31" s="24">
        <f t="shared" si="1"/>
        <v>4.5168910194502505</v>
      </c>
      <c r="F31" s="25">
        <f t="shared" si="3"/>
        <v>4.259792</v>
      </c>
      <c r="G31" s="26">
        <f t="shared" si="0"/>
        <v>19.752584</v>
      </c>
      <c r="I31" s="7">
        <v>15.492792</v>
      </c>
      <c r="J31" s="7">
        <v>4.259792</v>
      </c>
      <c r="K31" s="7">
        <v>19.752584</v>
      </c>
    </row>
    <row r="32" spans="1:11" ht="15" customHeight="1">
      <c r="A32" s="79" t="s">
        <v>60</v>
      </c>
      <c r="B32" s="83">
        <v>116</v>
      </c>
      <c r="C32" s="17">
        <f t="shared" si="2"/>
        <v>57.19383528884211</v>
      </c>
      <c r="D32" s="23">
        <f t="shared" si="4"/>
        <v>10.97590098054975</v>
      </c>
      <c r="E32" s="24">
        <f t="shared" si="1"/>
        <v>7.599005019450249</v>
      </c>
      <c r="F32" s="25">
        <f t="shared" si="3"/>
        <v>4.259792</v>
      </c>
      <c r="G32" s="26">
        <f t="shared" si="0"/>
        <v>22.834698</v>
      </c>
      <c r="I32" s="7">
        <v>18.574906</v>
      </c>
      <c r="J32" s="7">
        <v>4.259792</v>
      </c>
      <c r="K32" s="7">
        <v>22.834698</v>
      </c>
    </row>
    <row r="33" spans="1:11" ht="15" customHeight="1">
      <c r="A33" s="79" t="s">
        <v>62</v>
      </c>
      <c r="B33" s="83">
        <v>116</v>
      </c>
      <c r="C33" s="17">
        <f t="shared" si="2"/>
        <v>351.96203477135214</v>
      </c>
      <c r="D33" s="23">
        <f t="shared" si="4"/>
        <v>10.97590098054975</v>
      </c>
      <c r="E33" s="24">
        <f t="shared" si="1"/>
        <v>46.76310401945025</v>
      </c>
      <c r="F33" s="25">
        <f t="shared" si="3"/>
        <v>4.259792</v>
      </c>
      <c r="G33" s="26">
        <f t="shared" si="0"/>
        <v>61.998797</v>
      </c>
      <c r="I33" s="7">
        <v>57.739005</v>
      </c>
      <c r="J33" s="7">
        <v>4.259792</v>
      </c>
      <c r="K33" s="7">
        <v>61.998796999999996</v>
      </c>
    </row>
    <row r="34" spans="1:11" ht="15" customHeight="1">
      <c r="A34" s="79" t="s">
        <v>64</v>
      </c>
      <c r="B34" s="83">
        <v>116</v>
      </c>
      <c r="C34" s="17">
        <f t="shared" si="2"/>
        <v>192.97918116692213</v>
      </c>
      <c r="D34" s="23">
        <f t="shared" si="4"/>
        <v>10.97590098054975</v>
      </c>
      <c r="E34" s="24">
        <f t="shared" si="1"/>
        <v>25.639997019450252</v>
      </c>
      <c r="F34" s="25">
        <f t="shared" si="3"/>
        <v>4.259792</v>
      </c>
      <c r="G34" s="26">
        <f t="shared" si="0"/>
        <v>40.87569</v>
      </c>
      <c r="I34" s="7">
        <v>36.615898</v>
      </c>
      <c r="J34" s="7">
        <v>4.259792</v>
      </c>
      <c r="K34" s="7">
        <v>40.87569</v>
      </c>
    </row>
    <row r="35" spans="1:11" ht="15" customHeight="1">
      <c r="A35" s="79" t="s">
        <v>66</v>
      </c>
      <c r="B35" s="83">
        <v>116</v>
      </c>
      <c r="C35" s="17">
        <f t="shared" si="2"/>
        <v>69.99245089808213</v>
      </c>
      <c r="D35" s="23">
        <f t="shared" si="4"/>
        <v>10.97590098054975</v>
      </c>
      <c r="E35" s="24">
        <f t="shared" si="1"/>
        <v>9.299481019450251</v>
      </c>
      <c r="F35" s="25">
        <f t="shared" si="3"/>
        <v>4.259792</v>
      </c>
      <c r="G35" s="26">
        <f t="shared" si="0"/>
        <v>24.535174</v>
      </c>
      <c r="I35" s="7">
        <v>20.275382</v>
      </c>
      <c r="J35" s="7">
        <v>4.259792</v>
      </c>
      <c r="K35" s="7">
        <v>24.535173999999998</v>
      </c>
    </row>
    <row r="36" spans="1:11" ht="15" customHeight="1">
      <c r="A36" s="79" t="s">
        <v>68</v>
      </c>
      <c r="B36" s="83">
        <v>116</v>
      </c>
      <c r="C36" s="17">
        <f t="shared" si="2"/>
        <v>251.97281833658207</v>
      </c>
      <c r="D36" s="23">
        <f t="shared" si="4"/>
        <v>10.97590098054975</v>
      </c>
      <c r="E36" s="24">
        <f t="shared" si="1"/>
        <v>33.478131019450245</v>
      </c>
      <c r="F36" s="25">
        <f t="shared" si="3"/>
        <v>4.259792</v>
      </c>
      <c r="G36" s="26">
        <f t="shared" si="0"/>
        <v>48.713823999999995</v>
      </c>
      <c r="I36" s="7">
        <v>44.454032</v>
      </c>
      <c r="J36" s="7">
        <v>4.259792</v>
      </c>
      <c r="K36" s="7">
        <v>48.713823999999995</v>
      </c>
    </row>
    <row r="37" spans="1:11" ht="15" customHeight="1">
      <c r="A37" s="79" t="s">
        <v>70</v>
      </c>
      <c r="B37" s="83">
        <v>116</v>
      </c>
      <c r="C37" s="17">
        <f t="shared" si="2"/>
        <v>197.34970853906214</v>
      </c>
      <c r="D37" s="23">
        <f t="shared" si="4"/>
        <v>10.97590098054975</v>
      </c>
      <c r="E37" s="24">
        <f t="shared" si="1"/>
        <v>26.220683019450252</v>
      </c>
      <c r="F37" s="25">
        <f t="shared" si="3"/>
        <v>4.259792</v>
      </c>
      <c r="G37" s="26">
        <f t="shared" si="0"/>
        <v>41.456376</v>
      </c>
      <c r="I37" s="7">
        <v>37.196584</v>
      </c>
      <c r="J37" s="7">
        <v>4.259792</v>
      </c>
      <c r="K37" s="7">
        <v>41.456376</v>
      </c>
    </row>
    <row r="38" spans="1:11" ht="15" customHeight="1">
      <c r="A38" s="79" t="s">
        <v>72</v>
      </c>
      <c r="B38" s="83">
        <v>116</v>
      </c>
      <c r="C38" s="17">
        <f t="shared" si="2"/>
        <v>190.9794003004121</v>
      </c>
      <c r="D38" s="23">
        <f t="shared" si="4"/>
        <v>10.97590098054975</v>
      </c>
      <c r="E38" s="24">
        <f t="shared" si="1"/>
        <v>25.374298019450247</v>
      </c>
      <c r="F38" s="25">
        <f t="shared" si="3"/>
        <v>4.259792</v>
      </c>
      <c r="G38" s="26">
        <f t="shared" si="0"/>
        <v>40.609990999999994</v>
      </c>
      <c r="I38" s="7">
        <v>36.350198999999996</v>
      </c>
      <c r="J38" s="7">
        <v>4.259792</v>
      </c>
      <c r="K38" s="7">
        <v>40.609991</v>
      </c>
    </row>
    <row r="39" spans="1:11" ht="15" customHeight="1">
      <c r="A39" s="79" t="s">
        <v>74</v>
      </c>
      <c r="B39" s="83">
        <v>116</v>
      </c>
      <c r="C39" s="17">
        <f t="shared" si="2"/>
        <v>49.99460460053211</v>
      </c>
      <c r="D39" s="23">
        <f t="shared" si="4"/>
        <v>10.97590098054975</v>
      </c>
      <c r="E39" s="24">
        <f t="shared" si="1"/>
        <v>6.642486019450249</v>
      </c>
      <c r="F39" s="25">
        <f t="shared" si="3"/>
        <v>4.259792</v>
      </c>
      <c r="G39" s="26">
        <f t="shared" si="0"/>
        <v>21.878179</v>
      </c>
      <c r="I39" s="7">
        <v>17.618387</v>
      </c>
      <c r="J39" s="7">
        <v>4.259792</v>
      </c>
      <c r="K39" s="7">
        <v>21.878179</v>
      </c>
    </row>
    <row r="40" spans="1:11" ht="15" customHeight="1">
      <c r="A40" s="79" t="s">
        <v>76</v>
      </c>
      <c r="B40" s="83">
        <v>116</v>
      </c>
      <c r="C40" s="17">
        <f>E40*7.52649</f>
        <v>259.97195685560206</v>
      </c>
      <c r="D40" s="64">
        <f>B40*19621/62210*30/100</f>
        <v>10.97590098054975</v>
      </c>
      <c r="E40" s="24">
        <f t="shared" si="1"/>
        <v>34.540929019450246</v>
      </c>
      <c r="F40" s="146">
        <f>J40</f>
        <v>4.259792</v>
      </c>
      <c r="G40" s="26">
        <f t="shared" si="0"/>
        <v>49.776621999999996</v>
      </c>
      <c r="I40" s="7">
        <v>45.51683</v>
      </c>
      <c r="J40" s="7">
        <v>4.259792</v>
      </c>
      <c r="K40" s="7">
        <v>49.776621999999996</v>
      </c>
    </row>
    <row r="41" spans="1:11" ht="15" customHeight="1">
      <c r="A41" s="79" t="s">
        <v>78</v>
      </c>
      <c r="B41" s="83">
        <v>116</v>
      </c>
      <c r="C41" s="17">
        <f>E41*7.52649</f>
        <v>261.7717664093021</v>
      </c>
      <c r="D41" s="23">
        <f>B41*19621/62210*30/100</f>
        <v>10.97590098054975</v>
      </c>
      <c r="E41" s="24">
        <f t="shared" si="1"/>
        <v>34.78005901945025</v>
      </c>
      <c r="F41" s="25">
        <f>J41</f>
        <v>4.259793</v>
      </c>
      <c r="G41" s="26">
        <f t="shared" si="0"/>
        <v>50.015753000000004</v>
      </c>
      <c r="I41" s="7">
        <v>45.755959999999995</v>
      </c>
      <c r="J41" s="7">
        <v>4.259793</v>
      </c>
      <c r="K41" s="7">
        <v>50.015753</v>
      </c>
    </row>
    <row r="42" spans="1:11" ht="15" customHeight="1">
      <c r="A42" s="79" t="s">
        <v>80</v>
      </c>
      <c r="B42" s="83">
        <v>116</v>
      </c>
      <c r="C42" s="17">
        <f>E42*7.52649</f>
        <v>209.97735240146213</v>
      </c>
      <c r="D42" s="23">
        <f>B42*19621/62210*30/100</f>
        <v>10.97590098054975</v>
      </c>
      <c r="E42" s="24">
        <f t="shared" si="1"/>
        <v>27.89844301945025</v>
      </c>
      <c r="F42" s="25">
        <f>J42</f>
        <v>4.259792</v>
      </c>
      <c r="G42" s="26">
        <f t="shared" si="0"/>
        <v>43.134136</v>
      </c>
      <c r="I42" s="7">
        <v>38.874344</v>
      </c>
      <c r="J42" s="7">
        <v>4.259792</v>
      </c>
      <c r="K42" s="7">
        <v>43.134136</v>
      </c>
    </row>
    <row r="43" spans="1:11" ht="15" customHeight="1" thickBot="1">
      <c r="A43" s="84" t="s">
        <v>82</v>
      </c>
      <c r="B43" s="85">
        <v>116</v>
      </c>
      <c r="C43" s="17">
        <f>E43*7.52649</f>
        <v>242.97379314755213</v>
      </c>
      <c r="D43" s="65">
        <f>B43*19621/62210*30/100</f>
        <v>10.97590098054975</v>
      </c>
      <c r="E43" s="66">
        <f t="shared" si="1"/>
        <v>32.28248401945025</v>
      </c>
      <c r="F43" s="25">
        <f>J43</f>
        <v>4.259792</v>
      </c>
      <c r="G43" s="67">
        <f t="shared" si="0"/>
        <v>47.518177</v>
      </c>
      <c r="I43" s="7">
        <v>43.258385</v>
      </c>
      <c r="J43" s="7">
        <v>4.259792</v>
      </c>
      <c r="K43" s="7">
        <v>47.518176999999994</v>
      </c>
    </row>
    <row r="44" spans="1:11" ht="16.5" thickBot="1">
      <c r="A44" s="205" t="s">
        <v>633</v>
      </c>
      <c r="B44" s="205"/>
      <c r="C44" s="104">
        <f>SUM(C4:C43)</f>
        <v>7822.818156505546</v>
      </c>
      <c r="D44" s="86">
        <f>SUM(D4:D43)</f>
        <v>435.25124578042085</v>
      </c>
      <c r="E44" s="86">
        <f>SUM(E4:E43)</f>
        <v>1039.3713612195788</v>
      </c>
      <c r="F44" s="86">
        <f>SUM(F4:F43)</f>
        <v>170.39168300000009</v>
      </c>
      <c r="G44" s="87">
        <f>SUM(G4:G43)</f>
        <v>1645.0142900000003</v>
      </c>
      <c r="I44" s="88">
        <f>SUM(I4:I43)</f>
        <v>1474.622607</v>
      </c>
      <c r="J44" s="88">
        <f>SUM(J4:J43)</f>
        <v>170.39168300000009</v>
      </c>
      <c r="K44" s="88">
        <f>SUM(K4:K43)</f>
        <v>1645.0142900000003</v>
      </c>
    </row>
    <row r="45" spans="1:11" ht="16.5" thickBot="1">
      <c r="A45" s="89"/>
      <c r="B45" s="89"/>
      <c r="C45" s="90"/>
      <c r="D45" s="91"/>
      <c r="E45" s="91"/>
      <c r="F45" s="91"/>
      <c r="G45" s="91"/>
      <c r="I45" s="92"/>
      <c r="J45" s="92"/>
      <c r="K45" s="92"/>
    </row>
    <row r="46" spans="4:7" ht="15.75" customHeight="1">
      <c r="D46" s="206" t="s">
        <v>634</v>
      </c>
      <c r="E46" s="208" t="s">
        <v>635</v>
      </c>
      <c r="F46" s="210" t="s">
        <v>636</v>
      </c>
      <c r="G46" s="94"/>
    </row>
    <row r="47" spans="4:7" ht="15.75" customHeight="1" thickBot="1">
      <c r="D47" s="207"/>
      <c r="E47" s="209"/>
      <c r="F47" s="211"/>
      <c r="G47" s="94"/>
    </row>
    <row r="48" spans="1:7" ht="15.75">
      <c r="A48" s="212" t="s">
        <v>637</v>
      </c>
      <c r="B48" s="213"/>
      <c r="C48" s="213"/>
      <c r="D48" s="95">
        <f>SUM(G4:G5)</f>
        <v>94.70738</v>
      </c>
      <c r="E48" s="96">
        <v>2</v>
      </c>
      <c r="F48" s="95">
        <f>D48/E48</f>
        <v>47.35369</v>
      </c>
      <c r="G48" s="93"/>
    </row>
    <row r="49" spans="1:7" ht="15.75">
      <c r="A49" s="214" t="s">
        <v>638</v>
      </c>
      <c r="B49" s="215"/>
      <c r="C49" s="215"/>
      <c r="D49" s="97">
        <f>G97-D103-D101</f>
        <v>2793.372215000001</v>
      </c>
      <c r="E49" s="98">
        <v>74</v>
      </c>
      <c r="F49" s="97">
        <f>D49/E49</f>
        <v>37.748273175675685</v>
      </c>
      <c r="G49" s="93"/>
    </row>
    <row r="50" spans="1:7" ht="16.5" thickBot="1">
      <c r="A50" s="216" t="s">
        <v>639</v>
      </c>
      <c r="B50" s="217"/>
      <c r="C50" s="217"/>
      <c r="D50" s="99">
        <f>SUM(G92:G95)</f>
        <v>286.378808</v>
      </c>
      <c r="E50" s="100">
        <v>4</v>
      </c>
      <c r="F50" s="99">
        <f>D50/E50</f>
        <v>71.594702</v>
      </c>
      <c r="G50" s="93"/>
    </row>
    <row r="51" spans="2:6" ht="16.5" thickBot="1">
      <c r="B51" s="218"/>
      <c r="C51" s="218"/>
      <c r="D51" s="101">
        <f>SUM(D48:D50)</f>
        <v>3174.4584030000005</v>
      </c>
      <c r="E51" s="101">
        <f>SUM(E48:E50)</f>
        <v>80</v>
      </c>
      <c r="F51" s="99">
        <f>D51/E51</f>
        <v>39.680730037500005</v>
      </c>
    </row>
    <row r="52" spans="1:11" ht="16.5" thickBot="1">
      <c r="A52" s="89"/>
      <c r="B52" s="89"/>
      <c r="C52" s="90"/>
      <c r="D52" s="91"/>
      <c r="E52" s="91"/>
      <c r="F52" s="91"/>
      <c r="G52" s="91"/>
      <c r="I52" s="92"/>
      <c r="J52" s="92"/>
      <c r="K52" s="92"/>
    </row>
    <row r="53" spans="1:10" ht="42.75" customHeight="1" thickBot="1">
      <c r="A53" s="202" t="s">
        <v>662</v>
      </c>
      <c r="B53" s="203"/>
      <c r="C53" s="203"/>
      <c r="D53" s="203"/>
      <c r="E53" s="203"/>
      <c r="F53" s="203"/>
      <c r="G53" s="204"/>
      <c r="J53" s="78"/>
    </row>
    <row r="54" spans="1:11" s="11" customFormat="1" ht="24" customHeight="1" thickBot="1">
      <c r="A54" s="159" t="s">
        <v>625</v>
      </c>
      <c r="B54" s="8" t="s">
        <v>626</v>
      </c>
      <c r="C54" s="160" t="s">
        <v>657</v>
      </c>
      <c r="D54" s="9" t="s">
        <v>628</v>
      </c>
      <c r="E54" s="10" t="s">
        <v>629</v>
      </c>
      <c r="F54" s="162" t="s">
        <v>655</v>
      </c>
      <c r="G54" s="162" t="s">
        <v>656</v>
      </c>
      <c r="I54" s="165" t="s">
        <v>0</v>
      </c>
      <c r="J54" s="165" t="s">
        <v>1</v>
      </c>
      <c r="K54" s="165" t="s">
        <v>2</v>
      </c>
    </row>
    <row r="55" spans="1:11" s="11" customFormat="1" ht="21.75" customHeight="1" thickBot="1">
      <c r="A55" s="159"/>
      <c r="B55" s="12" t="s">
        <v>630</v>
      </c>
      <c r="C55" s="161"/>
      <c r="D55" s="13" t="s">
        <v>631</v>
      </c>
      <c r="E55" s="14" t="s">
        <v>632</v>
      </c>
      <c r="F55" s="163"/>
      <c r="G55" s="164"/>
      <c r="I55" s="166"/>
      <c r="J55" s="166"/>
      <c r="K55" s="166"/>
    </row>
    <row r="56" spans="1:11" ht="15" customHeight="1">
      <c r="A56" s="102" t="s">
        <v>84</v>
      </c>
      <c r="B56" s="83">
        <v>116</v>
      </c>
      <c r="C56" s="17">
        <f>E56*7.52649</f>
        <v>163.90532121413207</v>
      </c>
      <c r="D56" s="18">
        <f>B56*19621/62210*30/100</f>
        <v>10.97590098054975</v>
      </c>
      <c r="E56" s="24">
        <f t="shared" si="1"/>
        <v>21.777126019450247</v>
      </c>
      <c r="F56" s="20">
        <f>J56</f>
        <v>4.259792</v>
      </c>
      <c r="G56" s="59">
        <f aca="true" t="shared" si="5" ref="G56:G95">D56+E56+F56</f>
        <v>37.01281899999999</v>
      </c>
      <c r="I56" s="7">
        <v>32.753026999999996</v>
      </c>
      <c r="J56" s="7">
        <v>4.259792</v>
      </c>
      <c r="K56" s="7">
        <v>37.012819</v>
      </c>
    </row>
    <row r="57" spans="1:11" ht="15" customHeight="1">
      <c r="A57" s="102" t="s">
        <v>86</v>
      </c>
      <c r="B57" s="83">
        <v>116</v>
      </c>
      <c r="C57" s="17">
        <f>E57*7.52649</f>
        <v>227.1584926079021</v>
      </c>
      <c r="D57" s="23">
        <f>B57*19621/62210*30/100</f>
        <v>10.97590098054975</v>
      </c>
      <c r="E57" s="24">
        <f t="shared" si="1"/>
        <v>30.18119901945025</v>
      </c>
      <c r="F57" s="25">
        <f>J57</f>
        <v>4.259792</v>
      </c>
      <c r="G57" s="59">
        <f t="shared" si="5"/>
        <v>45.416892</v>
      </c>
      <c r="I57" s="7">
        <v>41.1571</v>
      </c>
      <c r="J57" s="7">
        <v>4.259792</v>
      </c>
      <c r="K57" s="7">
        <v>45.416892</v>
      </c>
    </row>
    <row r="58" spans="1:11" ht="15" customHeight="1">
      <c r="A58" s="102" t="s">
        <v>88</v>
      </c>
      <c r="B58" s="83">
        <v>116</v>
      </c>
      <c r="C58" s="17">
        <f aca="true" t="shared" si="6" ref="C58:C91">E58*7.52649</f>
        <v>279.9697881001722</v>
      </c>
      <c r="D58" s="23">
        <f>B58*19621/62210*30/100</f>
        <v>10.97590098054975</v>
      </c>
      <c r="E58" s="24">
        <f t="shared" si="1"/>
        <v>37.19792201945026</v>
      </c>
      <c r="F58" s="25">
        <f aca="true" t="shared" si="7" ref="F58:F91">J58</f>
        <v>4.259792</v>
      </c>
      <c r="G58" s="59">
        <f t="shared" si="5"/>
        <v>52.43361500000001</v>
      </c>
      <c r="I58" s="7">
        <v>48.173823000000006</v>
      </c>
      <c r="J58" s="7">
        <v>4.259792</v>
      </c>
      <c r="K58" s="7">
        <v>52.433615</v>
      </c>
    </row>
    <row r="59" spans="1:11" ht="15" customHeight="1">
      <c r="A59" s="102" t="s">
        <v>90</v>
      </c>
      <c r="B59" s="83">
        <v>116</v>
      </c>
      <c r="C59" s="17">
        <f t="shared" si="6"/>
        <v>150.76373850857212</v>
      </c>
      <c r="D59" s="23">
        <f>B59*19621/62210*30/100</f>
        <v>10.97590098054975</v>
      </c>
      <c r="E59" s="24">
        <f t="shared" si="1"/>
        <v>20.031082019450253</v>
      </c>
      <c r="F59" s="25">
        <f t="shared" si="7"/>
        <v>4.259792</v>
      </c>
      <c r="G59" s="59">
        <f t="shared" si="5"/>
        <v>35.266775</v>
      </c>
      <c r="I59" s="7">
        <v>31.006983</v>
      </c>
      <c r="J59" s="7">
        <v>4.259792</v>
      </c>
      <c r="K59" s="7">
        <v>35.266774999999996</v>
      </c>
    </row>
    <row r="60" spans="1:11" ht="15" customHeight="1">
      <c r="A60" s="102" t="s">
        <v>92</v>
      </c>
      <c r="B60" s="83">
        <v>116</v>
      </c>
      <c r="C60" s="17">
        <f t="shared" si="6"/>
        <v>52.49233804544212</v>
      </c>
      <c r="D60" s="23">
        <f aca="true" t="shared" si="8" ref="D60:D91">B60*19621/62210*30/100</f>
        <v>10.97590098054975</v>
      </c>
      <c r="E60" s="24">
        <f t="shared" si="1"/>
        <v>6.974345019450251</v>
      </c>
      <c r="F60" s="25">
        <f t="shared" si="7"/>
        <v>4.259792</v>
      </c>
      <c r="G60" s="59">
        <f t="shared" si="5"/>
        <v>22.210038</v>
      </c>
      <c r="I60" s="7">
        <v>17.950246</v>
      </c>
      <c r="J60" s="7">
        <v>4.259792</v>
      </c>
      <c r="K60" s="7">
        <v>22.210037999999994</v>
      </c>
    </row>
    <row r="61" spans="1:11" ht="15" customHeight="1">
      <c r="A61" s="102" t="s">
        <v>94</v>
      </c>
      <c r="B61" s="83">
        <v>116</v>
      </c>
      <c r="C61" s="17">
        <f t="shared" si="6"/>
        <v>159.1208368919921</v>
      </c>
      <c r="D61" s="23">
        <f t="shared" si="8"/>
        <v>10.97590098054975</v>
      </c>
      <c r="E61" s="24">
        <f t="shared" si="1"/>
        <v>21.141440019450247</v>
      </c>
      <c r="F61" s="25">
        <f t="shared" si="7"/>
        <v>4.259792</v>
      </c>
      <c r="G61" s="59">
        <f t="shared" si="5"/>
        <v>36.37713299999999</v>
      </c>
      <c r="I61" s="7">
        <v>32.117340999999996</v>
      </c>
      <c r="J61" s="7">
        <v>4.259792</v>
      </c>
      <c r="K61" s="7">
        <v>36.377133</v>
      </c>
    </row>
    <row r="62" spans="1:11" ht="15" customHeight="1">
      <c r="A62" s="102" t="s">
        <v>96</v>
      </c>
      <c r="B62" s="83">
        <v>116</v>
      </c>
      <c r="C62" s="17">
        <f t="shared" si="6"/>
        <v>82.99104534662213</v>
      </c>
      <c r="D62" s="23">
        <f t="shared" si="8"/>
        <v>10.97590098054975</v>
      </c>
      <c r="E62" s="24">
        <f t="shared" si="1"/>
        <v>11.026527019450253</v>
      </c>
      <c r="F62" s="25">
        <f t="shared" si="7"/>
        <v>4.259792</v>
      </c>
      <c r="G62" s="59">
        <f t="shared" si="5"/>
        <v>26.262220000000003</v>
      </c>
      <c r="I62" s="7">
        <v>22.002428000000002</v>
      </c>
      <c r="J62" s="7">
        <v>4.259792</v>
      </c>
      <c r="K62" s="7">
        <v>26.26222</v>
      </c>
    </row>
    <row r="63" spans="1:11" ht="15" customHeight="1">
      <c r="A63" s="102" t="s">
        <v>98</v>
      </c>
      <c r="B63" s="83">
        <v>116</v>
      </c>
      <c r="C63" s="17">
        <f t="shared" si="6"/>
        <v>123.98662461173211</v>
      </c>
      <c r="D63" s="23">
        <f t="shared" si="8"/>
        <v>10.97590098054975</v>
      </c>
      <c r="E63" s="24">
        <f t="shared" si="1"/>
        <v>16.47336601945025</v>
      </c>
      <c r="F63" s="25">
        <f t="shared" si="7"/>
        <v>4.259792</v>
      </c>
      <c r="G63" s="59">
        <f t="shared" si="5"/>
        <v>31.709059</v>
      </c>
      <c r="I63" s="7">
        <v>27.449267</v>
      </c>
      <c r="J63" s="7">
        <v>4.259792</v>
      </c>
      <c r="K63" s="7">
        <v>31.709059000000003</v>
      </c>
    </row>
    <row r="64" spans="1:11" ht="15" customHeight="1">
      <c r="A64" s="102" t="s">
        <v>100</v>
      </c>
      <c r="B64" s="83">
        <v>116</v>
      </c>
      <c r="C64" s="17">
        <f t="shared" si="6"/>
        <v>11.99870792492213</v>
      </c>
      <c r="D64" s="23">
        <f t="shared" si="8"/>
        <v>10.97590098054975</v>
      </c>
      <c r="E64" s="24">
        <f t="shared" si="1"/>
        <v>1.5941970194502524</v>
      </c>
      <c r="F64" s="25">
        <f t="shared" si="7"/>
        <v>4.259792</v>
      </c>
      <c r="G64" s="59">
        <f t="shared" si="5"/>
        <v>16.829890000000002</v>
      </c>
      <c r="I64" s="7">
        <v>12.570098000000002</v>
      </c>
      <c r="J64" s="7">
        <v>4.259792</v>
      </c>
      <c r="K64" s="7">
        <v>16.82989</v>
      </c>
    </row>
    <row r="65" spans="1:11" ht="15" customHeight="1">
      <c r="A65" s="102" t="s">
        <v>102</v>
      </c>
      <c r="B65" s="83">
        <v>116</v>
      </c>
      <c r="C65" s="17">
        <f t="shared" si="6"/>
        <v>168.9967659044321</v>
      </c>
      <c r="D65" s="23">
        <f t="shared" si="8"/>
        <v>10.97590098054975</v>
      </c>
      <c r="E65" s="24">
        <f t="shared" si="1"/>
        <v>22.45359601945025</v>
      </c>
      <c r="F65" s="25">
        <f t="shared" si="7"/>
        <v>4.259792</v>
      </c>
      <c r="G65" s="59">
        <f t="shared" si="5"/>
        <v>37.689288999999995</v>
      </c>
      <c r="I65" s="7">
        <v>33.429497</v>
      </c>
      <c r="J65" s="7">
        <v>4.259792</v>
      </c>
      <c r="K65" s="7">
        <v>37.689288999999995</v>
      </c>
    </row>
    <row r="66" spans="1:11" ht="15" customHeight="1">
      <c r="A66" s="102" t="s">
        <v>104</v>
      </c>
      <c r="B66" s="83">
        <v>116</v>
      </c>
      <c r="C66" s="17">
        <f t="shared" si="6"/>
        <v>134.98544572025213</v>
      </c>
      <c r="D66" s="23">
        <f t="shared" si="8"/>
        <v>10.97590098054975</v>
      </c>
      <c r="E66" s="24">
        <f t="shared" si="1"/>
        <v>17.93471401945025</v>
      </c>
      <c r="F66" s="25">
        <f t="shared" si="7"/>
        <v>4.259792</v>
      </c>
      <c r="G66" s="59">
        <f t="shared" si="5"/>
        <v>33.170407</v>
      </c>
      <c r="I66" s="7">
        <v>28.910615</v>
      </c>
      <c r="J66" s="7">
        <v>4.259792</v>
      </c>
      <c r="K66" s="7">
        <v>33.170407</v>
      </c>
    </row>
    <row r="67" spans="1:11" ht="15" customHeight="1">
      <c r="A67" s="102" t="s">
        <v>106</v>
      </c>
      <c r="B67" s="83">
        <v>116</v>
      </c>
      <c r="C67" s="17">
        <f t="shared" si="6"/>
        <v>164.98220387684208</v>
      </c>
      <c r="D67" s="23">
        <f t="shared" si="8"/>
        <v>10.97590098054975</v>
      </c>
      <c r="E67" s="24">
        <f t="shared" si="1"/>
        <v>21.920205019450247</v>
      </c>
      <c r="F67" s="25">
        <f t="shared" si="7"/>
        <v>4.259792</v>
      </c>
      <c r="G67" s="59">
        <f t="shared" si="5"/>
        <v>37.15589799999999</v>
      </c>
      <c r="I67" s="7">
        <v>32.896105999999996</v>
      </c>
      <c r="J67" s="7">
        <v>4.259792</v>
      </c>
      <c r="K67" s="7">
        <v>37.155898</v>
      </c>
    </row>
    <row r="68" spans="1:11" ht="15" customHeight="1">
      <c r="A68" s="102" t="s">
        <v>108</v>
      </c>
      <c r="B68" s="83">
        <v>116</v>
      </c>
      <c r="C68" s="17">
        <f t="shared" si="6"/>
        <v>3.1346628075521115</v>
      </c>
      <c r="D68" s="23">
        <f t="shared" si="8"/>
        <v>10.97590098054975</v>
      </c>
      <c r="E68" s="24">
        <f t="shared" si="1"/>
        <v>0.41648401945024993</v>
      </c>
      <c r="F68" s="25">
        <f t="shared" si="7"/>
        <v>4.259792</v>
      </c>
      <c r="G68" s="59">
        <f t="shared" si="5"/>
        <v>15.652176999999998</v>
      </c>
      <c r="I68" s="7">
        <v>11.392384999999999</v>
      </c>
      <c r="J68" s="7">
        <v>4.259792</v>
      </c>
      <c r="K68" s="7">
        <v>15.652177</v>
      </c>
    </row>
    <row r="69" spans="1:11" ht="15" customHeight="1">
      <c r="A69" s="102" t="s">
        <v>110</v>
      </c>
      <c r="B69" s="83">
        <v>116</v>
      </c>
      <c r="C69" s="17">
        <f t="shared" si="6"/>
        <v>236.0315394073121</v>
      </c>
      <c r="D69" s="23">
        <f t="shared" si="8"/>
        <v>10.97590098054975</v>
      </c>
      <c r="E69" s="24">
        <f t="shared" si="1"/>
        <v>31.360108019450248</v>
      </c>
      <c r="F69" s="25">
        <f t="shared" si="7"/>
        <v>4.259792</v>
      </c>
      <c r="G69" s="59">
        <f t="shared" si="5"/>
        <v>46.595800999999994</v>
      </c>
      <c r="I69" s="7">
        <v>42.336009</v>
      </c>
      <c r="J69" s="7">
        <v>4.259792</v>
      </c>
      <c r="K69" s="7">
        <v>46.595800999999994</v>
      </c>
    </row>
    <row r="70" spans="1:11" ht="15" customHeight="1">
      <c r="A70" s="102" t="s">
        <v>112</v>
      </c>
      <c r="B70" s="83">
        <v>116</v>
      </c>
      <c r="C70" s="17">
        <f t="shared" si="6"/>
        <v>60.99342570905211</v>
      </c>
      <c r="D70" s="23">
        <f t="shared" si="8"/>
        <v>10.97590098054975</v>
      </c>
      <c r="E70" s="24">
        <f t="shared" si="1"/>
        <v>8.10383401945025</v>
      </c>
      <c r="F70" s="25">
        <f t="shared" si="7"/>
        <v>4.259793</v>
      </c>
      <c r="G70" s="59">
        <f t="shared" si="5"/>
        <v>23.339528</v>
      </c>
      <c r="I70" s="7">
        <v>19.079735</v>
      </c>
      <c r="J70" s="7">
        <v>4.259793</v>
      </c>
      <c r="K70" s="7">
        <v>23.339527999999998</v>
      </c>
    </row>
    <row r="71" spans="1:11" ht="15" customHeight="1">
      <c r="A71" s="102" t="s">
        <v>114</v>
      </c>
      <c r="B71" s="83">
        <v>116</v>
      </c>
      <c r="C71" s="17">
        <f t="shared" si="6"/>
        <v>166.44204940373209</v>
      </c>
      <c r="D71" s="23">
        <f t="shared" si="8"/>
        <v>10.97590098054975</v>
      </c>
      <c r="E71" s="24">
        <f t="shared" si="1"/>
        <v>22.11416601945025</v>
      </c>
      <c r="F71" s="25">
        <f t="shared" si="7"/>
        <v>4.259792</v>
      </c>
      <c r="G71" s="59">
        <f t="shared" si="5"/>
        <v>37.349858999999995</v>
      </c>
      <c r="I71" s="7">
        <v>33.090067</v>
      </c>
      <c r="J71" s="7">
        <v>4.259792</v>
      </c>
      <c r="K71" s="7">
        <v>37.349858999999995</v>
      </c>
    </row>
    <row r="72" spans="1:11" ht="15" customHeight="1">
      <c r="A72" s="102" t="s">
        <v>116</v>
      </c>
      <c r="B72" s="83">
        <v>116</v>
      </c>
      <c r="C72" s="17">
        <f t="shared" si="6"/>
        <v>171.99544747076212</v>
      </c>
      <c r="D72" s="23">
        <f t="shared" si="8"/>
        <v>10.97590098054975</v>
      </c>
      <c r="E72" s="24">
        <f t="shared" si="1"/>
        <v>22.85201301945025</v>
      </c>
      <c r="F72" s="25">
        <f t="shared" si="7"/>
        <v>4.259792</v>
      </c>
      <c r="G72" s="59">
        <f t="shared" si="5"/>
        <v>38.087706</v>
      </c>
      <c r="I72" s="7">
        <v>33.827914</v>
      </c>
      <c r="J72" s="7">
        <v>4.259792</v>
      </c>
      <c r="K72" s="7">
        <v>38.087706</v>
      </c>
    </row>
    <row r="73" spans="1:11" ht="15" customHeight="1">
      <c r="A73" s="102" t="s">
        <v>118</v>
      </c>
      <c r="B73" s="83">
        <v>116</v>
      </c>
      <c r="C73" s="17">
        <f t="shared" si="6"/>
        <v>143.14856387690213</v>
      </c>
      <c r="D73" s="23">
        <f t="shared" si="8"/>
        <v>10.97590098054975</v>
      </c>
      <c r="E73" s="24">
        <f t="shared" si="1"/>
        <v>19.01929901945025</v>
      </c>
      <c r="F73" s="25">
        <f t="shared" si="7"/>
        <v>4.259792</v>
      </c>
      <c r="G73" s="59">
        <f t="shared" si="5"/>
        <v>34.254992</v>
      </c>
      <c r="I73" s="7">
        <v>29.9952</v>
      </c>
      <c r="J73" s="7">
        <v>4.259792</v>
      </c>
      <c r="K73" s="7">
        <v>34.254992</v>
      </c>
    </row>
    <row r="74" spans="1:11" ht="15" customHeight="1">
      <c r="A74" s="102" t="s">
        <v>120</v>
      </c>
      <c r="B74" s="83">
        <v>116</v>
      </c>
      <c r="C74" s="17">
        <f t="shared" si="6"/>
        <v>58.99363731605212</v>
      </c>
      <c r="D74" s="23">
        <f t="shared" si="8"/>
        <v>10.97590098054975</v>
      </c>
      <c r="E74" s="24">
        <f t="shared" si="1"/>
        <v>7.838134019450251</v>
      </c>
      <c r="F74" s="25">
        <f t="shared" si="7"/>
        <v>4.259792</v>
      </c>
      <c r="G74" s="59">
        <f t="shared" si="5"/>
        <v>23.073827</v>
      </c>
      <c r="I74" s="7">
        <v>18.814035</v>
      </c>
      <c r="J74" s="7">
        <v>4.259792</v>
      </c>
      <c r="K74" s="7">
        <v>23.073826999999998</v>
      </c>
    </row>
    <row r="75" spans="1:11" ht="15" customHeight="1">
      <c r="A75" s="102" t="s">
        <v>122</v>
      </c>
      <c r="B75" s="83">
        <v>116</v>
      </c>
      <c r="C75" s="17">
        <f t="shared" si="6"/>
        <v>469.115396598142</v>
      </c>
      <c r="D75" s="23">
        <f t="shared" si="8"/>
        <v>10.97590098054975</v>
      </c>
      <c r="E75" s="24">
        <f t="shared" si="1"/>
        <v>62.32857501945024</v>
      </c>
      <c r="F75" s="25">
        <f t="shared" si="7"/>
        <v>4.259792</v>
      </c>
      <c r="G75" s="59">
        <f t="shared" si="5"/>
        <v>77.564268</v>
      </c>
      <c r="I75" s="7">
        <v>73.304476</v>
      </c>
      <c r="J75" s="7">
        <v>4.259792</v>
      </c>
      <c r="K75" s="7">
        <v>77.564268</v>
      </c>
    </row>
    <row r="76" spans="1:11" ht="15" customHeight="1">
      <c r="A76" s="102" t="s">
        <v>124</v>
      </c>
      <c r="B76" s="83">
        <v>116</v>
      </c>
      <c r="C76" s="17">
        <f t="shared" si="6"/>
        <v>198.3506037587321</v>
      </c>
      <c r="D76" s="23">
        <f t="shared" si="8"/>
        <v>10.97590098054975</v>
      </c>
      <c r="E76" s="24">
        <f t="shared" si="1"/>
        <v>26.353666019450248</v>
      </c>
      <c r="F76" s="25">
        <f t="shared" si="7"/>
        <v>4.259792</v>
      </c>
      <c r="G76" s="59">
        <f t="shared" si="5"/>
        <v>41.589358999999995</v>
      </c>
      <c r="I76" s="7">
        <v>37.329567</v>
      </c>
      <c r="J76" s="7">
        <v>4.259792</v>
      </c>
      <c r="K76" s="7">
        <v>41.589358999999995</v>
      </c>
    </row>
    <row r="77" spans="1:11" ht="15" customHeight="1">
      <c r="A77" s="102" t="s">
        <v>126</v>
      </c>
      <c r="B77" s="83">
        <v>116</v>
      </c>
      <c r="C77" s="17">
        <f t="shared" si="6"/>
        <v>236.77246213589214</v>
      </c>
      <c r="D77" s="23">
        <f t="shared" si="8"/>
        <v>10.97590098054975</v>
      </c>
      <c r="E77" s="24">
        <f t="shared" si="1"/>
        <v>31.458550019450254</v>
      </c>
      <c r="F77" s="25">
        <f t="shared" si="7"/>
        <v>4.259792</v>
      </c>
      <c r="G77" s="59">
        <f t="shared" si="5"/>
        <v>46.694243</v>
      </c>
      <c r="I77" s="7">
        <v>42.434451</v>
      </c>
      <c r="J77" s="7">
        <v>4.259792</v>
      </c>
      <c r="K77" s="7">
        <v>46.694243</v>
      </c>
    </row>
    <row r="78" spans="1:11" ht="15" customHeight="1">
      <c r="A78" s="102" t="s">
        <v>128</v>
      </c>
      <c r="B78" s="83">
        <v>116</v>
      </c>
      <c r="C78" s="17">
        <f t="shared" si="6"/>
        <v>11.998700398432108</v>
      </c>
      <c r="D78" s="23">
        <f t="shared" si="8"/>
        <v>10.97590098054975</v>
      </c>
      <c r="E78" s="24">
        <f t="shared" si="1"/>
        <v>1.5941960194502496</v>
      </c>
      <c r="F78" s="25">
        <f t="shared" si="7"/>
        <v>4.259792</v>
      </c>
      <c r="G78" s="59">
        <f t="shared" si="5"/>
        <v>16.829888999999998</v>
      </c>
      <c r="I78" s="7">
        <v>12.570096999999999</v>
      </c>
      <c r="J78" s="7">
        <v>4.259792</v>
      </c>
      <c r="K78" s="7">
        <v>16.829888999999998</v>
      </c>
    </row>
    <row r="79" spans="1:11" ht="15" customHeight="1">
      <c r="A79" s="102" t="s">
        <v>130</v>
      </c>
      <c r="B79" s="83">
        <v>116</v>
      </c>
      <c r="C79" s="17">
        <f t="shared" si="6"/>
        <v>9.99891953192211</v>
      </c>
      <c r="D79" s="23">
        <f t="shared" si="8"/>
        <v>10.97590098054975</v>
      </c>
      <c r="E79" s="24">
        <f t="shared" si="1"/>
        <v>1.32849701945025</v>
      </c>
      <c r="F79" s="25">
        <f t="shared" si="7"/>
        <v>4.259792</v>
      </c>
      <c r="G79" s="59">
        <f t="shared" si="5"/>
        <v>16.56419</v>
      </c>
      <c r="I79" s="7">
        <v>12.304397999999999</v>
      </c>
      <c r="J79" s="7">
        <v>4.259792</v>
      </c>
      <c r="K79" s="7">
        <v>16.56419</v>
      </c>
    </row>
    <row r="80" spans="1:11" ht="15" customHeight="1">
      <c r="A80" s="102" t="s">
        <v>132</v>
      </c>
      <c r="B80" s="83">
        <v>116</v>
      </c>
      <c r="C80" s="17">
        <f t="shared" si="6"/>
        <v>340.9632211893221</v>
      </c>
      <c r="D80" s="23">
        <f t="shared" si="8"/>
        <v>10.97590098054975</v>
      </c>
      <c r="E80" s="24">
        <f t="shared" si="1"/>
        <v>45.30175701945025</v>
      </c>
      <c r="F80" s="25">
        <f t="shared" si="7"/>
        <v>4.259792</v>
      </c>
      <c r="G80" s="59">
        <f t="shared" si="5"/>
        <v>60.53745</v>
      </c>
      <c r="I80" s="7">
        <v>56.277657999999995</v>
      </c>
      <c r="J80" s="7">
        <v>4.259792</v>
      </c>
      <c r="K80" s="7">
        <v>60.53745</v>
      </c>
    </row>
    <row r="81" spans="1:11" ht="15" customHeight="1">
      <c r="A81" s="102" t="s">
        <v>134</v>
      </c>
      <c r="B81" s="83">
        <v>116</v>
      </c>
      <c r="C81" s="17">
        <f t="shared" si="6"/>
        <v>13.367558187712111</v>
      </c>
      <c r="D81" s="23">
        <f t="shared" si="8"/>
        <v>10.97590098054975</v>
      </c>
      <c r="E81" s="24">
        <f aca="true" t="shared" si="9" ref="E81:E95">I81-D81</f>
        <v>1.7760680194502498</v>
      </c>
      <c r="F81" s="25">
        <f t="shared" si="7"/>
        <v>4.259792</v>
      </c>
      <c r="G81" s="59">
        <f t="shared" si="5"/>
        <v>17.011761</v>
      </c>
      <c r="I81" s="7">
        <v>12.751968999999999</v>
      </c>
      <c r="J81" s="7">
        <v>4.259792</v>
      </c>
      <c r="K81" s="7">
        <v>17.011761</v>
      </c>
    </row>
    <row r="82" spans="1:11" ht="15" customHeight="1">
      <c r="A82" s="102" t="s">
        <v>136</v>
      </c>
      <c r="B82" s="83">
        <v>116</v>
      </c>
      <c r="C82" s="17">
        <f t="shared" si="6"/>
        <v>217.97649092048212</v>
      </c>
      <c r="D82" s="23">
        <f t="shared" si="8"/>
        <v>10.97590098054975</v>
      </c>
      <c r="E82" s="24">
        <f t="shared" si="9"/>
        <v>28.961241019450252</v>
      </c>
      <c r="F82" s="25">
        <f t="shared" si="7"/>
        <v>4.259792</v>
      </c>
      <c r="G82" s="59">
        <f t="shared" si="5"/>
        <v>44.196934</v>
      </c>
      <c r="I82" s="7">
        <v>39.937142</v>
      </c>
      <c r="J82" s="7">
        <v>4.259792</v>
      </c>
      <c r="K82" s="7">
        <v>44.196934</v>
      </c>
    </row>
    <row r="83" spans="1:11" ht="15" customHeight="1">
      <c r="A83" s="102" t="s">
        <v>138</v>
      </c>
      <c r="B83" s="83">
        <v>116</v>
      </c>
      <c r="C83" s="17">
        <f t="shared" si="6"/>
        <v>130.98587646074213</v>
      </c>
      <c r="D83" s="23">
        <f t="shared" si="8"/>
        <v>10.97590098054975</v>
      </c>
      <c r="E83" s="24">
        <f t="shared" si="9"/>
        <v>17.403315019450254</v>
      </c>
      <c r="F83" s="25">
        <f t="shared" si="7"/>
        <v>4.259792</v>
      </c>
      <c r="G83" s="59">
        <f t="shared" si="5"/>
        <v>32.639008000000004</v>
      </c>
      <c r="I83" s="7">
        <v>28.379216000000003</v>
      </c>
      <c r="J83" s="7">
        <v>4.259792</v>
      </c>
      <c r="K83" s="7">
        <v>32.639008</v>
      </c>
    </row>
    <row r="84" spans="1:11" ht="15" customHeight="1">
      <c r="A84" s="102" t="s">
        <v>140</v>
      </c>
      <c r="B84" s="83">
        <v>116</v>
      </c>
      <c r="C84" s="17">
        <f t="shared" si="6"/>
        <v>97.25950918796212</v>
      </c>
      <c r="D84" s="23">
        <f t="shared" si="8"/>
        <v>10.97590098054975</v>
      </c>
      <c r="E84" s="24">
        <f t="shared" si="9"/>
        <v>12.922293019450251</v>
      </c>
      <c r="F84" s="25">
        <f t="shared" si="7"/>
        <v>4.259792</v>
      </c>
      <c r="G84" s="59">
        <f t="shared" si="5"/>
        <v>28.157986</v>
      </c>
      <c r="I84" s="7">
        <v>23.898194</v>
      </c>
      <c r="J84" s="7">
        <v>4.259792</v>
      </c>
      <c r="K84" s="7">
        <v>28.157985999999998</v>
      </c>
    </row>
    <row r="85" spans="1:11" ht="15" customHeight="1">
      <c r="A85" s="102" t="s">
        <v>142</v>
      </c>
      <c r="B85" s="83">
        <v>116</v>
      </c>
      <c r="C85" s="17">
        <f t="shared" si="6"/>
        <v>12.253682826652119</v>
      </c>
      <c r="D85" s="23">
        <f t="shared" si="8"/>
        <v>10.97590098054975</v>
      </c>
      <c r="E85" s="24">
        <f t="shared" si="9"/>
        <v>1.628074019450251</v>
      </c>
      <c r="F85" s="25">
        <f t="shared" si="7"/>
        <v>4.259792</v>
      </c>
      <c r="G85" s="59">
        <f t="shared" si="5"/>
        <v>16.863767</v>
      </c>
      <c r="I85" s="7">
        <v>12.603975</v>
      </c>
      <c r="J85" s="7">
        <v>4.259792</v>
      </c>
      <c r="K85" s="7">
        <v>16.863767</v>
      </c>
    </row>
    <row r="86" spans="1:11" ht="15" customHeight="1">
      <c r="A86" s="102" t="s">
        <v>144</v>
      </c>
      <c r="B86" s="83">
        <v>116</v>
      </c>
      <c r="C86" s="17">
        <f t="shared" si="6"/>
        <v>363.96074254988207</v>
      </c>
      <c r="D86" s="23">
        <f t="shared" si="8"/>
        <v>10.97590098054975</v>
      </c>
      <c r="E86" s="24">
        <f t="shared" si="9"/>
        <v>48.35730101945025</v>
      </c>
      <c r="F86" s="25">
        <f t="shared" si="7"/>
        <v>4.259792</v>
      </c>
      <c r="G86" s="59">
        <f t="shared" si="5"/>
        <v>63.592994</v>
      </c>
      <c r="I86" s="7">
        <v>59.333202</v>
      </c>
      <c r="J86" s="7">
        <v>4.259792</v>
      </c>
      <c r="K86" s="7">
        <v>63.592994</v>
      </c>
    </row>
    <row r="87" spans="1:11" ht="15" customHeight="1">
      <c r="A87" s="102" t="s">
        <v>146</v>
      </c>
      <c r="B87" s="83">
        <v>116</v>
      </c>
      <c r="C87" s="17">
        <f t="shared" si="6"/>
        <v>1.4639213442945832E-07</v>
      </c>
      <c r="D87" s="23">
        <f t="shared" si="8"/>
        <v>10.97590098054975</v>
      </c>
      <c r="E87" s="24">
        <f t="shared" si="9"/>
        <v>1.945025296379299E-08</v>
      </c>
      <c r="F87" s="25">
        <f t="shared" si="7"/>
        <v>4.259793</v>
      </c>
      <c r="G87" s="59">
        <f t="shared" si="5"/>
        <v>15.235694000000002</v>
      </c>
      <c r="I87" s="7">
        <v>10.975901000000002</v>
      </c>
      <c r="J87" s="7">
        <v>4.259793</v>
      </c>
      <c r="K87" s="7">
        <v>15.235693999999999</v>
      </c>
    </row>
    <row r="88" spans="1:11" ht="15" customHeight="1">
      <c r="A88" s="102" t="s">
        <v>221</v>
      </c>
      <c r="B88" s="83">
        <v>116</v>
      </c>
      <c r="C88" s="17">
        <f t="shared" si="6"/>
        <v>199.2564996216221</v>
      </c>
      <c r="D88" s="23">
        <f t="shared" si="8"/>
        <v>10.97590098054975</v>
      </c>
      <c r="E88" s="24">
        <f t="shared" si="9"/>
        <v>26.47402701945025</v>
      </c>
      <c r="F88" s="25">
        <f t="shared" si="7"/>
        <v>4.259792</v>
      </c>
      <c r="G88" s="59">
        <f t="shared" si="5"/>
        <v>41.70972</v>
      </c>
      <c r="I88" s="7">
        <v>37.449928</v>
      </c>
      <c r="J88" s="7">
        <v>4.259792</v>
      </c>
      <c r="K88" s="7">
        <v>41.70972</v>
      </c>
    </row>
    <row r="89" spans="1:11" ht="15" customHeight="1">
      <c r="A89" s="102" t="s">
        <v>223</v>
      </c>
      <c r="B89" s="83">
        <v>116</v>
      </c>
      <c r="C89" s="17">
        <f t="shared" si="6"/>
        <v>327.4056870139121</v>
      </c>
      <c r="D89" s="23">
        <f t="shared" si="8"/>
        <v>10.97590098054975</v>
      </c>
      <c r="E89" s="24">
        <f t="shared" si="9"/>
        <v>43.500448019450246</v>
      </c>
      <c r="F89" s="25">
        <f t="shared" si="7"/>
        <v>4.259792</v>
      </c>
      <c r="G89" s="59">
        <f t="shared" si="5"/>
        <v>58.736140999999996</v>
      </c>
      <c r="I89" s="7">
        <v>54.476349</v>
      </c>
      <c r="J89" s="7">
        <v>4.259792</v>
      </c>
      <c r="K89" s="7">
        <v>58.736140999999996</v>
      </c>
    </row>
    <row r="90" spans="1:11" ht="15" customHeight="1">
      <c r="A90" s="102" t="s">
        <v>225</v>
      </c>
      <c r="B90" s="83">
        <v>116</v>
      </c>
      <c r="C90" s="17">
        <f t="shared" si="6"/>
        <v>1.999788539392113</v>
      </c>
      <c r="D90" s="23">
        <f t="shared" si="8"/>
        <v>10.97590098054975</v>
      </c>
      <c r="E90" s="24">
        <f t="shared" si="9"/>
        <v>0.2657000194502501</v>
      </c>
      <c r="F90" s="25">
        <f t="shared" si="7"/>
        <v>4.259792</v>
      </c>
      <c r="G90" s="59">
        <f t="shared" si="5"/>
        <v>15.501393</v>
      </c>
      <c r="I90" s="7">
        <v>11.241601</v>
      </c>
      <c r="J90" s="7">
        <v>4.259792</v>
      </c>
      <c r="K90" s="7">
        <v>15.501392999999998</v>
      </c>
    </row>
    <row r="91" spans="1:11" ht="15" customHeight="1">
      <c r="A91" s="102" t="s">
        <v>227</v>
      </c>
      <c r="B91" s="83">
        <v>116</v>
      </c>
      <c r="C91" s="17">
        <f t="shared" si="6"/>
        <v>33.99632756249212</v>
      </c>
      <c r="D91" s="23">
        <f t="shared" si="8"/>
        <v>10.97590098054975</v>
      </c>
      <c r="E91" s="24">
        <f t="shared" si="9"/>
        <v>4.516890019450251</v>
      </c>
      <c r="F91" s="25">
        <f t="shared" si="7"/>
        <v>4.259792</v>
      </c>
      <c r="G91" s="59">
        <f t="shared" si="5"/>
        <v>19.752583</v>
      </c>
      <c r="I91" s="7">
        <v>15.492791</v>
      </c>
      <c r="J91" s="7">
        <v>4.259792</v>
      </c>
      <c r="K91" s="7">
        <v>19.752582999999998</v>
      </c>
    </row>
    <row r="92" spans="1:11" ht="15" customHeight="1">
      <c r="A92" s="102" t="s">
        <v>229</v>
      </c>
      <c r="B92" s="83">
        <v>253</v>
      </c>
      <c r="C92" s="17">
        <f>E92*7.52649</f>
        <v>195.97886723837647</v>
      </c>
      <c r="D92" s="64">
        <f>B92*19621/62210*30/100</f>
        <v>23.938818517923163</v>
      </c>
      <c r="E92" s="24">
        <f t="shared" si="9"/>
        <v>26.038547482076833</v>
      </c>
      <c r="F92" s="146">
        <f>J92</f>
        <v>4.259792</v>
      </c>
      <c r="G92" s="59">
        <f t="shared" si="5"/>
        <v>54.237157999999994</v>
      </c>
      <c r="I92" s="7">
        <v>49.977365999999996</v>
      </c>
      <c r="J92" s="7">
        <v>4.259792</v>
      </c>
      <c r="K92" s="7">
        <v>54.237158</v>
      </c>
    </row>
    <row r="93" spans="1:11" ht="15" customHeight="1">
      <c r="A93" s="102" t="s">
        <v>231</v>
      </c>
      <c r="B93" s="83">
        <v>253</v>
      </c>
      <c r="C93" s="17">
        <f>E93*7.52649</f>
        <v>373.9596503643864</v>
      </c>
      <c r="D93" s="23">
        <f>B93*19621/62210*30/100</f>
        <v>23.938818517923163</v>
      </c>
      <c r="E93" s="24">
        <f t="shared" si="9"/>
        <v>49.685796482076825</v>
      </c>
      <c r="F93" s="25">
        <f>J93</f>
        <v>4.259792</v>
      </c>
      <c r="G93" s="59">
        <f t="shared" si="5"/>
        <v>77.884407</v>
      </c>
      <c r="I93" s="7">
        <v>73.62461499999999</v>
      </c>
      <c r="J93" s="7">
        <v>4.259792</v>
      </c>
      <c r="K93" s="7">
        <v>77.884407</v>
      </c>
    </row>
    <row r="94" spans="1:11" ht="15" customHeight="1">
      <c r="A94" s="102" t="s">
        <v>233</v>
      </c>
      <c r="B94" s="83">
        <v>255</v>
      </c>
      <c r="C94" s="17">
        <f>E94*7.52649</f>
        <v>214.7498379221048</v>
      </c>
      <c r="D94" s="23">
        <f>B94*19621/62210*30/100</f>
        <v>24.128058190001607</v>
      </c>
      <c r="E94" s="24">
        <f t="shared" si="9"/>
        <v>28.532534809998392</v>
      </c>
      <c r="F94" s="25">
        <f>J94</f>
        <v>4.259792</v>
      </c>
      <c r="G94" s="59">
        <f t="shared" si="5"/>
        <v>56.920384999999996</v>
      </c>
      <c r="I94" s="7">
        <v>52.660593</v>
      </c>
      <c r="J94" s="7">
        <v>4.259792</v>
      </c>
      <c r="K94" s="7">
        <v>56.920384999999996</v>
      </c>
    </row>
    <row r="95" spans="1:11" ht="15" customHeight="1" thickBot="1">
      <c r="A95" s="102" t="s">
        <v>235</v>
      </c>
      <c r="B95" s="103">
        <v>255</v>
      </c>
      <c r="C95" s="17">
        <f>E95*7.52649</f>
        <v>518.9440177918748</v>
      </c>
      <c r="D95" s="65">
        <f>B95*19621/62210*30/100</f>
        <v>24.128058190001607</v>
      </c>
      <c r="E95" s="66">
        <f t="shared" si="9"/>
        <v>68.94900780999839</v>
      </c>
      <c r="F95" s="25">
        <f>J95</f>
        <v>4.259792</v>
      </c>
      <c r="G95" s="68">
        <f t="shared" si="5"/>
        <v>97.336858</v>
      </c>
      <c r="I95" s="7">
        <v>93.077066</v>
      </c>
      <c r="J95" s="7">
        <v>4.259792</v>
      </c>
      <c r="K95" s="7">
        <v>97.33685799999999</v>
      </c>
    </row>
    <row r="96" spans="1:11" ht="16.5" thickBot="1">
      <c r="A96" s="219" t="s">
        <v>633</v>
      </c>
      <c r="B96" s="219"/>
      <c r="C96" s="104">
        <f>SUM(C56:C95)</f>
        <v>6531.38447469081</v>
      </c>
      <c r="D96" s="86">
        <f>SUM(D56:D95)</f>
        <v>491.2661887156402</v>
      </c>
      <c r="E96" s="86">
        <f>SUM(E56:E95)</f>
        <v>867.7862422843592</v>
      </c>
      <c r="F96" s="86">
        <f>SUM(F56:F95)</f>
        <v>170.3916820000001</v>
      </c>
      <c r="G96" s="87">
        <f>SUM(G56:G95)</f>
        <v>1529.444113</v>
      </c>
      <c r="I96" s="88">
        <f>SUM(I56:I95)</f>
        <v>1359.0524309999998</v>
      </c>
      <c r="J96" s="88">
        <f>SUM(J56:J95)</f>
        <v>170.3916820000001</v>
      </c>
      <c r="K96" s="88">
        <f>SUM(K56:K95)</f>
        <v>1529.444113</v>
      </c>
    </row>
    <row r="97" spans="1:11" ht="16.5" thickBot="1">
      <c r="A97" s="205" t="s">
        <v>640</v>
      </c>
      <c r="B97" s="205"/>
      <c r="C97" s="105">
        <f>SUM(C44+C96)</f>
        <v>14354.202631196356</v>
      </c>
      <c r="D97" s="106">
        <f>SUM(D44+D96)</f>
        <v>926.517434496061</v>
      </c>
      <c r="E97" s="106">
        <f>SUM(E44+E96)</f>
        <v>1907.157603503938</v>
      </c>
      <c r="F97" s="106">
        <f>SUM(F44+F96)</f>
        <v>340.7833650000002</v>
      </c>
      <c r="G97" s="107">
        <f>SUM(G44+G96)</f>
        <v>3174.4584030000005</v>
      </c>
      <c r="I97" s="108">
        <f>SUM(I44+I96)</f>
        <v>2833.675038</v>
      </c>
      <c r="J97" s="108">
        <f>SUM(J44+J96)</f>
        <v>340.7833650000002</v>
      </c>
      <c r="K97" s="108">
        <f>SUM(K44+K96)</f>
        <v>3174.4584030000005</v>
      </c>
    </row>
    <row r="98" ht="14.25" thickBot="1" thickTop="1"/>
    <row r="99" spans="4:7" ht="15.75" customHeight="1">
      <c r="D99" s="206" t="s">
        <v>634</v>
      </c>
      <c r="E99" s="208" t="s">
        <v>635</v>
      </c>
      <c r="F99" s="210" t="s">
        <v>636</v>
      </c>
      <c r="G99" s="94"/>
    </row>
    <row r="100" spans="4:7" ht="15.75" customHeight="1" thickBot="1">
      <c r="D100" s="207"/>
      <c r="E100" s="209"/>
      <c r="F100" s="211"/>
      <c r="G100" s="94"/>
    </row>
    <row r="101" spans="1:7" ht="15.75">
      <c r="A101" s="212" t="s">
        <v>637</v>
      </c>
      <c r="B101" s="213"/>
      <c r="C101" s="213"/>
      <c r="D101" s="95">
        <f>SUM(G4:G5)</f>
        <v>94.70738</v>
      </c>
      <c r="E101" s="96">
        <v>2</v>
      </c>
      <c r="F101" s="95">
        <f>D101/E101</f>
        <v>47.35369</v>
      </c>
      <c r="G101" s="93"/>
    </row>
    <row r="102" spans="1:7" ht="15.75">
      <c r="A102" s="214" t="s">
        <v>638</v>
      </c>
      <c r="B102" s="215"/>
      <c r="C102" s="215"/>
      <c r="D102" s="97">
        <f>G97-D103-D101</f>
        <v>2793.372215000001</v>
      </c>
      <c r="E102" s="98">
        <v>74</v>
      </c>
      <c r="F102" s="109">
        <f>D102/E102</f>
        <v>37.748273175675685</v>
      </c>
      <c r="G102" s="93"/>
    </row>
    <row r="103" spans="1:7" ht="16.5" thickBot="1">
      <c r="A103" s="216" t="s">
        <v>639</v>
      </c>
      <c r="B103" s="217"/>
      <c r="C103" s="217"/>
      <c r="D103" s="99">
        <f>SUM(G92:G95)</f>
        <v>286.378808</v>
      </c>
      <c r="E103" s="100">
        <v>4</v>
      </c>
      <c r="F103" s="99">
        <f>D103/E103</f>
        <v>71.594702</v>
      </c>
      <c r="G103" s="93"/>
    </row>
    <row r="104" spans="2:6" ht="16.5" thickBot="1">
      <c r="B104" s="218"/>
      <c r="C104" s="218"/>
      <c r="D104" s="101">
        <f>SUM(D101:D103)</f>
        <v>3174.4584030000005</v>
      </c>
      <c r="E104" s="101">
        <f>SUM(E101:E103)</f>
        <v>80</v>
      </c>
      <c r="F104" s="99">
        <f>D104/E104</f>
        <v>39.680730037500005</v>
      </c>
    </row>
  </sheetData>
  <sheetProtection/>
  <mergeCells count="33">
    <mergeCell ref="A101:C101"/>
    <mergeCell ref="A102:C102"/>
    <mergeCell ref="A103:C103"/>
    <mergeCell ref="B104:C104"/>
    <mergeCell ref="I54:I55"/>
    <mergeCell ref="J54:J55"/>
    <mergeCell ref="K54:K55"/>
    <mergeCell ref="A96:B96"/>
    <mergeCell ref="A97:B97"/>
    <mergeCell ref="D99:D100"/>
    <mergeCell ref="E99:E100"/>
    <mergeCell ref="F99:F100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J2:J3"/>
    <mergeCell ref="K2:K3"/>
    <mergeCell ref="A44:B44"/>
    <mergeCell ref="D46:D47"/>
    <mergeCell ref="E46:E47"/>
    <mergeCell ref="F46:F47"/>
    <mergeCell ref="A1:G1"/>
    <mergeCell ref="A2:A3"/>
    <mergeCell ref="C2:C3"/>
    <mergeCell ref="F2:F3"/>
    <mergeCell ref="G2:G3"/>
    <mergeCell ref="I2:I3"/>
  </mergeCells>
  <printOptions/>
  <pageMargins left="0.7" right="0.2" top="0.16" bottom="0.17" header="0.12" footer="0.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3">
      <selection activeCell="C4" sqref="C4:C39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11.421875" style="0" customWidth="1"/>
    <col min="10" max="10" width="12.00390625" style="0" customWidth="1"/>
    <col min="11" max="11" width="10.28125" style="0" customWidth="1"/>
  </cols>
  <sheetData>
    <row r="1" spans="1:10" ht="42.75" customHeight="1" thickBot="1">
      <c r="A1" s="226" t="s">
        <v>658</v>
      </c>
      <c r="B1" s="227"/>
      <c r="C1" s="227"/>
      <c r="D1" s="227"/>
      <c r="E1" s="227"/>
      <c r="F1" s="227"/>
      <c r="G1" s="228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2.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.75">
      <c r="A4" s="15" t="s">
        <v>3</v>
      </c>
      <c r="B4" s="58">
        <v>116</v>
      </c>
      <c r="C4" s="17">
        <f>E4*7.52649</f>
        <v>107.9883551001821</v>
      </c>
      <c r="D4" s="18">
        <f>B4*19621/62210*30/100</f>
        <v>10.97590098054975</v>
      </c>
      <c r="E4" s="19">
        <f>I4-D4</f>
        <v>14.34777101945025</v>
      </c>
      <c r="F4" s="82">
        <f>J4</f>
        <v>4.259792</v>
      </c>
      <c r="G4" s="21">
        <f aca="true" t="shared" si="0" ref="G4:G39">D4+E4+F4</f>
        <v>29.583464</v>
      </c>
      <c r="I4" s="7">
        <v>25.323672</v>
      </c>
      <c r="J4" s="7">
        <v>4.259792</v>
      </c>
      <c r="K4" s="7">
        <v>29.583464</v>
      </c>
    </row>
    <row r="5" spans="1:11" ht="15.75">
      <c r="A5" s="15" t="s">
        <v>6</v>
      </c>
      <c r="B5" s="58">
        <v>54</v>
      </c>
      <c r="C5" s="17">
        <f>E5*7.52649</f>
        <v>52.99428594388443</v>
      </c>
      <c r="D5" s="23">
        <f>B5*19621/62210*30/100</f>
        <v>5.109471146117988</v>
      </c>
      <c r="E5" s="24">
        <f aca="true" t="shared" si="1" ref="E5:E39">I5-D5</f>
        <v>7.041035853882013</v>
      </c>
      <c r="F5" s="82">
        <f aca="true" t="shared" si="2" ref="F5:F39">J5</f>
        <v>4.259792</v>
      </c>
      <c r="G5" s="26">
        <f t="shared" si="0"/>
        <v>16.410299000000002</v>
      </c>
      <c r="I5" s="7">
        <v>12.150507000000001</v>
      </c>
      <c r="J5" s="7">
        <v>4.259792</v>
      </c>
      <c r="K5" s="7">
        <v>16.410299</v>
      </c>
    </row>
    <row r="6" spans="1:11" ht="15.75">
      <c r="A6" s="15" t="s">
        <v>8</v>
      </c>
      <c r="B6" s="58">
        <v>56</v>
      </c>
      <c r="C6" s="17">
        <f aca="true" t="shared" si="3" ref="C6:C39">E6*7.52649</f>
        <v>1.368342741363806E-06</v>
      </c>
      <c r="D6" s="23">
        <f>B6*19621/62210*30/100</f>
        <v>5.298710818196431</v>
      </c>
      <c r="E6" s="24">
        <f t="shared" si="1"/>
        <v>1.8180356864405667E-07</v>
      </c>
      <c r="F6" s="82">
        <f t="shared" si="2"/>
        <v>4.259792</v>
      </c>
      <c r="G6" s="26">
        <f t="shared" si="0"/>
        <v>9.558503</v>
      </c>
      <c r="I6" s="7">
        <v>5.298711</v>
      </c>
      <c r="J6" s="7">
        <v>4.259792</v>
      </c>
      <c r="K6" s="7">
        <v>9.558503</v>
      </c>
    </row>
    <row r="7" spans="1:11" ht="15.75">
      <c r="A7" s="15" t="s">
        <v>10</v>
      </c>
      <c r="B7" s="27">
        <v>116</v>
      </c>
      <c r="C7" s="17">
        <f t="shared" si="3"/>
        <v>462.95006478815213</v>
      </c>
      <c r="D7" s="23">
        <f>B7*19621/62210*30/100</f>
        <v>10.97590098054975</v>
      </c>
      <c r="E7" s="24">
        <f t="shared" si="1"/>
        <v>61.50942401945025</v>
      </c>
      <c r="F7" s="82">
        <f t="shared" si="2"/>
        <v>4.259792</v>
      </c>
      <c r="G7" s="26">
        <f t="shared" si="0"/>
        <v>76.74511700000001</v>
      </c>
      <c r="I7" s="7">
        <v>72.485325</v>
      </c>
      <c r="J7" s="7">
        <v>4.259792</v>
      </c>
      <c r="K7" s="7">
        <v>76.745117</v>
      </c>
    </row>
    <row r="8" spans="1:11" ht="15.75">
      <c r="A8" s="15" t="s">
        <v>12</v>
      </c>
      <c r="B8" s="27">
        <v>116</v>
      </c>
      <c r="C8" s="17">
        <f t="shared" si="3"/>
        <v>339.96333451931207</v>
      </c>
      <c r="D8" s="23">
        <f aca="true" t="shared" si="4" ref="D8:D39">B8*19621/62210*30/100</f>
        <v>10.97590098054975</v>
      </c>
      <c r="E8" s="24">
        <f t="shared" si="1"/>
        <v>45.16890801945024</v>
      </c>
      <c r="F8" s="82">
        <f t="shared" si="2"/>
        <v>4.259792</v>
      </c>
      <c r="G8" s="26">
        <f t="shared" si="0"/>
        <v>60.40460099999999</v>
      </c>
      <c r="I8" s="7">
        <v>56.144808999999995</v>
      </c>
      <c r="J8" s="7">
        <v>4.259792</v>
      </c>
      <c r="K8" s="7">
        <v>60.40460100000001</v>
      </c>
    </row>
    <row r="9" spans="1:11" ht="15.75">
      <c r="A9" s="15" t="s">
        <v>14</v>
      </c>
      <c r="B9" s="27">
        <v>116</v>
      </c>
      <c r="C9" s="17">
        <f t="shared" si="3"/>
        <v>73.9920201575921</v>
      </c>
      <c r="D9" s="23">
        <f t="shared" si="4"/>
        <v>10.97590098054975</v>
      </c>
      <c r="E9" s="24">
        <f t="shared" si="1"/>
        <v>9.830880019450248</v>
      </c>
      <c r="F9" s="82">
        <f t="shared" si="2"/>
        <v>4.259792</v>
      </c>
      <c r="G9" s="26">
        <f t="shared" si="0"/>
        <v>25.066572999999998</v>
      </c>
      <c r="I9" s="7">
        <v>20.806780999999997</v>
      </c>
      <c r="J9" s="7">
        <v>4.259792</v>
      </c>
      <c r="K9" s="7">
        <v>25.066572999999998</v>
      </c>
    </row>
    <row r="10" spans="1:11" ht="15.75">
      <c r="A10" s="15" t="s">
        <v>16</v>
      </c>
      <c r="B10" s="27">
        <v>116</v>
      </c>
      <c r="C10" s="17">
        <f t="shared" si="3"/>
        <v>30.99666002597211</v>
      </c>
      <c r="D10" s="23">
        <f t="shared" si="4"/>
        <v>10.97590098054975</v>
      </c>
      <c r="E10" s="24">
        <f t="shared" si="1"/>
        <v>4.11834201945025</v>
      </c>
      <c r="F10" s="82">
        <f t="shared" si="2"/>
        <v>4.259792</v>
      </c>
      <c r="G10" s="26">
        <f t="shared" si="0"/>
        <v>19.354035</v>
      </c>
      <c r="I10" s="7">
        <v>15.094242999999999</v>
      </c>
      <c r="J10" s="7">
        <v>4.259792</v>
      </c>
      <c r="K10" s="7">
        <v>19.354035</v>
      </c>
    </row>
    <row r="11" spans="1:11" ht="15.75">
      <c r="A11" s="15" t="s">
        <v>18</v>
      </c>
      <c r="B11" s="27">
        <v>116</v>
      </c>
      <c r="C11" s="17">
        <f t="shared" si="3"/>
        <v>335.9637577333121</v>
      </c>
      <c r="D11" s="23">
        <f t="shared" si="4"/>
        <v>10.97590098054975</v>
      </c>
      <c r="E11" s="24">
        <f t="shared" si="1"/>
        <v>44.63750801945025</v>
      </c>
      <c r="F11" s="82">
        <f t="shared" si="2"/>
        <v>4.259792</v>
      </c>
      <c r="G11" s="26">
        <f t="shared" si="0"/>
        <v>59.873201</v>
      </c>
      <c r="I11" s="7">
        <v>55.613409000000004</v>
      </c>
      <c r="J11" s="7">
        <v>4.259792</v>
      </c>
      <c r="K11" s="7">
        <v>59.873200999999995</v>
      </c>
    </row>
    <row r="12" spans="1:11" ht="15.75">
      <c r="A12" s="15" t="s">
        <v>20</v>
      </c>
      <c r="B12" s="27">
        <v>116</v>
      </c>
      <c r="C12" s="17">
        <f t="shared" si="3"/>
        <v>302.96732451371213</v>
      </c>
      <c r="D12" s="23">
        <f t="shared" si="4"/>
        <v>10.97590098054975</v>
      </c>
      <c r="E12" s="24">
        <f t="shared" si="1"/>
        <v>40.25346801945025</v>
      </c>
      <c r="F12" s="82">
        <f t="shared" si="2"/>
        <v>4.259793</v>
      </c>
      <c r="G12" s="26">
        <f t="shared" si="0"/>
        <v>55.48916200000001</v>
      </c>
      <c r="I12" s="7">
        <v>51.229369</v>
      </c>
      <c r="J12" s="7">
        <v>4.259793</v>
      </c>
      <c r="K12" s="7">
        <v>55.489162</v>
      </c>
    </row>
    <row r="13" spans="1:11" ht="15.75">
      <c r="A13" s="15" t="s">
        <v>22</v>
      </c>
      <c r="B13" s="27">
        <v>116</v>
      </c>
      <c r="C13" s="17">
        <f t="shared" si="3"/>
        <v>303.96721118372216</v>
      </c>
      <c r="D13" s="23">
        <f t="shared" si="4"/>
        <v>10.97590098054975</v>
      </c>
      <c r="E13" s="24">
        <f t="shared" si="1"/>
        <v>40.38631701945026</v>
      </c>
      <c r="F13" s="82">
        <f t="shared" si="2"/>
        <v>4.259792</v>
      </c>
      <c r="G13" s="26">
        <f t="shared" si="0"/>
        <v>55.62201000000001</v>
      </c>
      <c r="I13" s="7">
        <v>51.362218000000006</v>
      </c>
      <c r="J13" s="7">
        <v>4.259792</v>
      </c>
      <c r="K13" s="7">
        <v>55.62201</v>
      </c>
    </row>
    <row r="14" spans="1:11" ht="15.75">
      <c r="A14" s="15" t="s">
        <v>24</v>
      </c>
      <c r="B14" s="27">
        <v>116</v>
      </c>
      <c r="C14" s="17">
        <f t="shared" si="3"/>
        <v>37.99589682200212</v>
      </c>
      <c r="D14" s="23">
        <f t="shared" si="4"/>
        <v>10.97590098054975</v>
      </c>
      <c r="E14" s="24">
        <f t="shared" si="1"/>
        <v>5.048289019450252</v>
      </c>
      <c r="F14" s="82">
        <f t="shared" si="2"/>
        <v>4.259792</v>
      </c>
      <c r="G14" s="26">
        <f t="shared" si="0"/>
        <v>20.283982</v>
      </c>
      <c r="I14" s="7">
        <v>16.02419</v>
      </c>
      <c r="J14" s="7">
        <v>4.259792</v>
      </c>
      <c r="K14" s="7">
        <v>20.283981999999998</v>
      </c>
    </row>
    <row r="15" spans="1:11" ht="15.75">
      <c r="A15" s="15" t="s">
        <v>26</v>
      </c>
      <c r="B15" s="27">
        <v>116</v>
      </c>
      <c r="C15" s="17">
        <f t="shared" si="3"/>
        <v>493.946717141242</v>
      </c>
      <c r="D15" s="23">
        <f t="shared" si="4"/>
        <v>10.97590098054975</v>
      </c>
      <c r="E15" s="24">
        <f t="shared" si="1"/>
        <v>65.62776501945024</v>
      </c>
      <c r="F15" s="82">
        <f t="shared" si="2"/>
        <v>4.259792</v>
      </c>
      <c r="G15" s="26">
        <f t="shared" si="0"/>
        <v>80.863458</v>
      </c>
      <c r="I15" s="7">
        <v>76.60366599999999</v>
      </c>
      <c r="J15" s="7">
        <v>4.259792</v>
      </c>
      <c r="K15" s="7">
        <v>80.863458</v>
      </c>
    </row>
    <row r="16" spans="1:11" ht="15.75">
      <c r="A16" s="15" t="s">
        <v>28</v>
      </c>
      <c r="B16" s="27">
        <v>116</v>
      </c>
      <c r="C16" s="17">
        <f t="shared" si="3"/>
        <v>129.9859747377521</v>
      </c>
      <c r="D16" s="23">
        <f t="shared" si="4"/>
        <v>10.97590098054975</v>
      </c>
      <c r="E16" s="24">
        <f t="shared" si="1"/>
        <v>17.270464019450248</v>
      </c>
      <c r="F16" s="82">
        <f t="shared" si="2"/>
        <v>4.259792</v>
      </c>
      <c r="G16" s="26">
        <f t="shared" si="0"/>
        <v>32.506156999999995</v>
      </c>
      <c r="I16" s="7">
        <v>28.246364999999997</v>
      </c>
      <c r="J16" s="7">
        <v>4.259792</v>
      </c>
      <c r="K16" s="7">
        <v>32.506157</v>
      </c>
    </row>
    <row r="17" spans="1:11" ht="15.75">
      <c r="A17" s="15" t="s">
        <v>30</v>
      </c>
      <c r="B17" s="27">
        <v>116</v>
      </c>
      <c r="C17" s="17">
        <f t="shared" si="3"/>
        <v>115.9874860927121</v>
      </c>
      <c r="D17" s="23">
        <f t="shared" si="4"/>
        <v>10.97590098054975</v>
      </c>
      <c r="E17" s="24">
        <f t="shared" si="1"/>
        <v>15.410568019450249</v>
      </c>
      <c r="F17" s="82">
        <f t="shared" si="2"/>
        <v>4.259792</v>
      </c>
      <c r="G17" s="26">
        <f t="shared" si="0"/>
        <v>30.646261</v>
      </c>
      <c r="I17" s="7">
        <v>26.386468999999998</v>
      </c>
      <c r="J17" s="7">
        <v>4.259792</v>
      </c>
      <c r="K17" s="7">
        <v>30.646261</v>
      </c>
    </row>
    <row r="18" spans="1:11" ht="15.75">
      <c r="A18" s="15" t="s">
        <v>32</v>
      </c>
      <c r="B18" s="27">
        <v>116</v>
      </c>
      <c r="C18" s="17">
        <f t="shared" si="3"/>
        <v>317.9656998287621</v>
      </c>
      <c r="D18" s="23">
        <f t="shared" si="4"/>
        <v>10.97590098054975</v>
      </c>
      <c r="E18" s="24">
        <f t="shared" si="1"/>
        <v>42.24621301945025</v>
      </c>
      <c r="F18" s="82">
        <f t="shared" si="2"/>
        <v>4.259792</v>
      </c>
      <c r="G18" s="26">
        <f t="shared" si="0"/>
        <v>57.481906</v>
      </c>
      <c r="I18" s="7">
        <v>53.222114000000005</v>
      </c>
      <c r="J18" s="7">
        <v>4.259792</v>
      </c>
      <c r="K18" s="7">
        <v>57.481906</v>
      </c>
    </row>
    <row r="19" spans="1:11" ht="15.75">
      <c r="A19" s="15" t="s">
        <v>34</v>
      </c>
      <c r="B19" s="27">
        <v>116</v>
      </c>
      <c r="C19" s="17">
        <f t="shared" si="3"/>
        <v>88.9904029991321</v>
      </c>
      <c r="D19" s="23">
        <f t="shared" si="4"/>
        <v>10.97590098054975</v>
      </c>
      <c r="E19" s="24">
        <f t="shared" si="1"/>
        <v>11.823626019450248</v>
      </c>
      <c r="F19" s="82">
        <f t="shared" si="2"/>
        <v>4.259792</v>
      </c>
      <c r="G19" s="26">
        <f t="shared" si="0"/>
        <v>27.059319</v>
      </c>
      <c r="I19" s="7">
        <v>22.799526999999998</v>
      </c>
      <c r="J19" s="7">
        <v>4.259792</v>
      </c>
      <c r="K19" s="7">
        <v>27.059319000000002</v>
      </c>
    </row>
    <row r="20" spans="1:11" ht="15.75">
      <c r="A20" s="15" t="s">
        <v>36</v>
      </c>
      <c r="B20" s="27">
        <v>116</v>
      </c>
      <c r="C20" s="17">
        <f t="shared" si="3"/>
        <v>205.97778314195213</v>
      </c>
      <c r="D20" s="23">
        <f t="shared" si="4"/>
        <v>10.97590098054975</v>
      </c>
      <c r="E20" s="24">
        <f t="shared" si="1"/>
        <v>27.36704401945025</v>
      </c>
      <c r="F20" s="82">
        <f t="shared" si="2"/>
        <v>4.259792</v>
      </c>
      <c r="G20" s="26">
        <f t="shared" si="0"/>
        <v>42.602737</v>
      </c>
      <c r="I20" s="7">
        <v>38.342945</v>
      </c>
      <c r="J20" s="7">
        <v>4.259792</v>
      </c>
      <c r="K20" s="7">
        <v>42.602737</v>
      </c>
    </row>
    <row r="21" spans="1:11" ht="15.75">
      <c r="A21" s="15" t="s">
        <v>38</v>
      </c>
      <c r="B21" s="27">
        <v>116</v>
      </c>
      <c r="C21" s="17">
        <f t="shared" si="3"/>
        <v>297.96785353121203</v>
      </c>
      <c r="D21" s="23">
        <f t="shared" si="4"/>
        <v>10.97590098054975</v>
      </c>
      <c r="E21" s="24">
        <f t="shared" si="1"/>
        <v>39.58921801945024</v>
      </c>
      <c r="F21" s="82">
        <f t="shared" si="2"/>
        <v>4.259792</v>
      </c>
      <c r="G21" s="26">
        <f t="shared" si="0"/>
        <v>54.82491099999999</v>
      </c>
      <c r="I21" s="7">
        <v>50.565118999999996</v>
      </c>
      <c r="J21" s="7">
        <v>4.259792</v>
      </c>
      <c r="K21" s="7">
        <v>54.824911</v>
      </c>
    </row>
    <row r="22" spans="1:11" ht="15.75">
      <c r="A22" s="15" t="s">
        <v>40</v>
      </c>
      <c r="B22" s="27">
        <v>116</v>
      </c>
      <c r="C22" s="17">
        <f t="shared" si="3"/>
        <v>258.97207018559214</v>
      </c>
      <c r="D22" s="23">
        <f t="shared" si="4"/>
        <v>10.97590098054975</v>
      </c>
      <c r="E22" s="24">
        <f t="shared" si="1"/>
        <v>34.40808001945025</v>
      </c>
      <c r="F22" s="82">
        <f t="shared" si="2"/>
        <v>4.259792</v>
      </c>
      <c r="G22" s="26">
        <f t="shared" si="0"/>
        <v>49.643773</v>
      </c>
      <c r="I22" s="7">
        <v>45.383981</v>
      </c>
      <c r="J22" s="7">
        <v>4.259792</v>
      </c>
      <c r="K22" s="7">
        <v>49.643772999999996</v>
      </c>
    </row>
    <row r="23" spans="1:11" ht="15.75">
      <c r="A23" s="15" t="s">
        <v>42</v>
      </c>
      <c r="B23" s="27">
        <v>116</v>
      </c>
      <c r="C23" s="17">
        <f t="shared" si="3"/>
        <v>31.996554222472117</v>
      </c>
      <c r="D23" s="23">
        <f t="shared" si="4"/>
        <v>10.97590098054975</v>
      </c>
      <c r="E23" s="24">
        <f t="shared" si="1"/>
        <v>4.251192019450251</v>
      </c>
      <c r="F23" s="82">
        <f t="shared" si="2"/>
        <v>4.259792</v>
      </c>
      <c r="G23" s="26">
        <f t="shared" si="0"/>
        <v>19.486885</v>
      </c>
      <c r="I23" s="7">
        <v>15.227093</v>
      </c>
      <c r="J23" s="7">
        <v>4.259792</v>
      </c>
      <c r="K23" s="7">
        <v>19.486884999999997</v>
      </c>
    </row>
    <row r="24" spans="1:11" ht="15.75">
      <c r="A24" s="15" t="s">
        <v>44</v>
      </c>
      <c r="B24" s="27">
        <v>116</v>
      </c>
      <c r="C24" s="17">
        <f t="shared" si="3"/>
        <v>110.98803016319212</v>
      </c>
      <c r="D24" s="23">
        <f t="shared" si="4"/>
        <v>10.97590098054975</v>
      </c>
      <c r="E24" s="24">
        <f t="shared" si="1"/>
        <v>14.746320019450252</v>
      </c>
      <c r="F24" s="82">
        <f t="shared" si="2"/>
        <v>4.259792</v>
      </c>
      <c r="G24" s="26">
        <f t="shared" si="0"/>
        <v>29.982013000000002</v>
      </c>
      <c r="I24" s="7">
        <v>25.722221</v>
      </c>
      <c r="J24" s="7">
        <v>4.259792</v>
      </c>
      <c r="K24" s="7">
        <v>29.982013</v>
      </c>
    </row>
    <row r="25" spans="1:11" ht="15.75">
      <c r="A25" s="15" t="s">
        <v>46</v>
      </c>
      <c r="B25" s="27">
        <v>116</v>
      </c>
      <c r="C25" s="17">
        <f t="shared" si="3"/>
        <v>168.9817731363521</v>
      </c>
      <c r="D25" s="23">
        <f t="shared" si="4"/>
        <v>10.97590098054975</v>
      </c>
      <c r="E25" s="24">
        <f t="shared" si="1"/>
        <v>22.451604019450247</v>
      </c>
      <c r="F25" s="82">
        <f t="shared" si="2"/>
        <v>4.259792</v>
      </c>
      <c r="G25" s="26">
        <f t="shared" si="0"/>
        <v>37.687296999999994</v>
      </c>
      <c r="I25" s="7">
        <v>33.427505</v>
      </c>
      <c r="J25" s="7">
        <v>4.259792</v>
      </c>
      <c r="K25" s="7">
        <v>37.687297</v>
      </c>
    </row>
    <row r="26" spans="1:11" ht="15.75">
      <c r="A26" s="15" t="s">
        <v>48</v>
      </c>
      <c r="B26" s="27">
        <v>116</v>
      </c>
      <c r="C26" s="17">
        <f t="shared" si="3"/>
        <v>261.97174524860213</v>
      </c>
      <c r="D26" s="23">
        <f t="shared" si="4"/>
        <v>10.97590098054975</v>
      </c>
      <c r="E26" s="24">
        <f t="shared" si="1"/>
        <v>34.806629019450256</v>
      </c>
      <c r="F26" s="82">
        <f t="shared" si="2"/>
        <v>4.259792</v>
      </c>
      <c r="G26" s="26">
        <f t="shared" si="0"/>
        <v>50.042322000000006</v>
      </c>
      <c r="I26" s="7">
        <v>45.78253</v>
      </c>
      <c r="J26" s="7">
        <v>4.259792</v>
      </c>
      <c r="K26" s="7">
        <v>50.042322</v>
      </c>
    </row>
    <row r="27" spans="1:11" ht="15.75">
      <c r="A27" s="15" t="s">
        <v>50</v>
      </c>
      <c r="B27" s="27">
        <v>116</v>
      </c>
      <c r="C27" s="17">
        <f t="shared" si="3"/>
        <v>110.98803016319212</v>
      </c>
      <c r="D27" s="23">
        <f t="shared" si="4"/>
        <v>10.97590098054975</v>
      </c>
      <c r="E27" s="24">
        <f t="shared" si="1"/>
        <v>14.746320019450252</v>
      </c>
      <c r="F27" s="82">
        <f t="shared" si="2"/>
        <v>4.259792</v>
      </c>
      <c r="G27" s="26">
        <f t="shared" si="0"/>
        <v>29.982013000000002</v>
      </c>
      <c r="I27" s="7">
        <v>25.722221</v>
      </c>
      <c r="J27" s="7">
        <v>4.259792</v>
      </c>
      <c r="K27" s="7">
        <v>29.982013</v>
      </c>
    </row>
    <row r="28" spans="1:11" ht="15.75">
      <c r="A28" s="15" t="s">
        <v>52</v>
      </c>
      <c r="B28" s="27">
        <v>116</v>
      </c>
      <c r="C28" s="17">
        <f t="shared" si="3"/>
        <v>210.9772465979621</v>
      </c>
      <c r="D28" s="23">
        <f t="shared" si="4"/>
        <v>10.97590098054975</v>
      </c>
      <c r="E28" s="24">
        <f t="shared" si="1"/>
        <v>28.03129301945025</v>
      </c>
      <c r="F28" s="82">
        <f t="shared" si="2"/>
        <v>4.259792</v>
      </c>
      <c r="G28" s="26">
        <f t="shared" si="0"/>
        <v>43.266985999999996</v>
      </c>
      <c r="I28" s="7">
        <v>39.007194</v>
      </c>
      <c r="J28" s="7">
        <v>4.259792</v>
      </c>
      <c r="K28" s="7">
        <v>43.266985999999996</v>
      </c>
    </row>
    <row r="29" spans="1:11" ht="15.75">
      <c r="A29" s="15" t="s">
        <v>54</v>
      </c>
      <c r="B29" s="27">
        <v>116</v>
      </c>
      <c r="C29" s="17">
        <f t="shared" si="3"/>
        <v>64.99299496856212</v>
      </c>
      <c r="D29" s="23">
        <f t="shared" si="4"/>
        <v>10.97590098054975</v>
      </c>
      <c r="E29" s="24">
        <f t="shared" si="1"/>
        <v>8.63523301945025</v>
      </c>
      <c r="F29" s="82">
        <f t="shared" si="2"/>
        <v>4.259793</v>
      </c>
      <c r="G29" s="26">
        <f t="shared" si="0"/>
        <v>23.870927000000002</v>
      </c>
      <c r="I29" s="7">
        <v>19.611134</v>
      </c>
      <c r="J29" s="7">
        <v>4.259793</v>
      </c>
      <c r="K29" s="7">
        <v>23.870927</v>
      </c>
    </row>
    <row r="30" spans="1:11" ht="15.75">
      <c r="A30" s="15" t="s">
        <v>56</v>
      </c>
      <c r="B30" s="27">
        <v>116</v>
      </c>
      <c r="C30" s="17">
        <f t="shared" si="3"/>
        <v>219.9762717869921</v>
      </c>
      <c r="D30" s="23">
        <f t="shared" si="4"/>
        <v>10.97590098054975</v>
      </c>
      <c r="E30" s="24">
        <f t="shared" si="1"/>
        <v>29.22694001945025</v>
      </c>
      <c r="F30" s="82">
        <f t="shared" si="2"/>
        <v>4.259792</v>
      </c>
      <c r="G30" s="26">
        <f t="shared" si="0"/>
        <v>44.462633</v>
      </c>
      <c r="I30" s="7">
        <v>40.202841</v>
      </c>
      <c r="J30" s="7">
        <v>4.259792</v>
      </c>
      <c r="K30" s="7">
        <v>44.462633</v>
      </c>
    </row>
    <row r="31" spans="1:11" ht="15.75">
      <c r="A31" s="15" t="s">
        <v>58</v>
      </c>
      <c r="B31" s="27">
        <v>116</v>
      </c>
      <c r="C31" s="17">
        <f t="shared" si="3"/>
        <v>188.97961190741213</v>
      </c>
      <c r="D31" s="23">
        <f t="shared" si="4"/>
        <v>10.97590098054975</v>
      </c>
      <c r="E31" s="24">
        <f t="shared" si="1"/>
        <v>25.108598019450252</v>
      </c>
      <c r="F31" s="82">
        <f t="shared" si="2"/>
        <v>4.259792</v>
      </c>
      <c r="G31" s="26">
        <f t="shared" si="0"/>
        <v>40.344291</v>
      </c>
      <c r="I31" s="7">
        <v>36.084499</v>
      </c>
      <c r="J31" s="7">
        <v>4.259792</v>
      </c>
      <c r="K31" s="7">
        <v>40.344291</v>
      </c>
    </row>
    <row r="32" spans="1:11" ht="15.75">
      <c r="A32" s="15" t="s">
        <v>60</v>
      </c>
      <c r="B32" s="27">
        <v>116</v>
      </c>
      <c r="C32" s="17">
        <f t="shared" si="3"/>
        <v>135.98533239026213</v>
      </c>
      <c r="D32" s="23">
        <f t="shared" si="4"/>
        <v>10.97590098054975</v>
      </c>
      <c r="E32" s="24">
        <f t="shared" si="1"/>
        <v>18.06756301945025</v>
      </c>
      <c r="F32" s="82">
        <f t="shared" si="2"/>
        <v>4.259792</v>
      </c>
      <c r="G32" s="26">
        <f t="shared" si="0"/>
        <v>33.303256</v>
      </c>
      <c r="I32" s="7">
        <v>29.043464</v>
      </c>
      <c r="J32" s="7">
        <v>4.259792</v>
      </c>
      <c r="K32" s="7">
        <v>33.303256</v>
      </c>
    </row>
    <row r="33" spans="1:11" ht="15.75">
      <c r="A33" s="15" t="s">
        <v>62</v>
      </c>
      <c r="B33" s="27">
        <v>116</v>
      </c>
      <c r="C33" s="17">
        <f t="shared" si="3"/>
        <v>24.997302373462112</v>
      </c>
      <c r="D33" s="23">
        <f t="shared" si="4"/>
        <v>10.97590098054975</v>
      </c>
      <c r="E33" s="24">
        <f t="shared" si="1"/>
        <v>3.3212430194502502</v>
      </c>
      <c r="F33" s="82">
        <f t="shared" si="2"/>
        <v>4.259792</v>
      </c>
      <c r="G33" s="26">
        <f t="shared" si="0"/>
        <v>18.556936</v>
      </c>
      <c r="I33" s="7">
        <v>14.297144</v>
      </c>
      <c r="J33" s="7">
        <v>4.259792</v>
      </c>
      <c r="K33" s="7">
        <v>18.556936</v>
      </c>
    </row>
    <row r="34" spans="1:11" ht="15.75">
      <c r="A34" s="15" t="s">
        <v>64</v>
      </c>
      <c r="B34" s="27">
        <v>116</v>
      </c>
      <c r="C34" s="17">
        <f t="shared" si="3"/>
        <v>194.9789695599221</v>
      </c>
      <c r="D34" s="23">
        <f t="shared" si="4"/>
        <v>10.97590098054975</v>
      </c>
      <c r="E34" s="24">
        <f t="shared" si="1"/>
        <v>25.905697019450248</v>
      </c>
      <c r="F34" s="82">
        <f t="shared" si="2"/>
        <v>4.259792</v>
      </c>
      <c r="G34" s="26">
        <f t="shared" si="0"/>
        <v>41.141389999999994</v>
      </c>
      <c r="I34" s="7">
        <v>36.881598</v>
      </c>
      <c r="J34" s="7">
        <v>4.259792</v>
      </c>
      <c r="K34" s="7">
        <v>41.14139</v>
      </c>
    </row>
    <row r="35" spans="1:11" ht="15.75">
      <c r="A35" s="15" t="s">
        <v>66</v>
      </c>
      <c r="B35" s="27">
        <v>116</v>
      </c>
      <c r="C35" s="17">
        <f t="shared" si="3"/>
        <v>69.99245089808213</v>
      </c>
      <c r="D35" s="23">
        <f t="shared" si="4"/>
        <v>10.97590098054975</v>
      </c>
      <c r="E35" s="24">
        <f t="shared" si="1"/>
        <v>9.299481019450251</v>
      </c>
      <c r="F35" s="82">
        <f t="shared" si="2"/>
        <v>4.259792</v>
      </c>
      <c r="G35" s="26">
        <f t="shared" si="0"/>
        <v>24.535174</v>
      </c>
      <c r="I35" s="7">
        <v>20.275382</v>
      </c>
      <c r="J35" s="7">
        <v>4.259792</v>
      </c>
      <c r="K35" s="7">
        <v>24.535173999999998</v>
      </c>
    </row>
    <row r="36" spans="1:11" ht="15.75">
      <c r="A36" s="15" t="s">
        <v>68</v>
      </c>
      <c r="B36" s="27">
        <v>116</v>
      </c>
      <c r="C36" s="17">
        <f t="shared" si="3"/>
        <v>351.96203477135214</v>
      </c>
      <c r="D36" s="23">
        <f t="shared" si="4"/>
        <v>10.97590098054975</v>
      </c>
      <c r="E36" s="24">
        <f t="shared" si="1"/>
        <v>46.76310401945025</v>
      </c>
      <c r="F36" s="82">
        <f t="shared" si="2"/>
        <v>4.259792</v>
      </c>
      <c r="G36" s="26">
        <f t="shared" si="0"/>
        <v>61.998797</v>
      </c>
      <c r="I36" s="7">
        <v>57.739005</v>
      </c>
      <c r="J36" s="7">
        <v>4.259792</v>
      </c>
      <c r="K36" s="7">
        <v>61.998796999999996</v>
      </c>
    </row>
    <row r="37" spans="1:11" ht="15.75">
      <c r="A37" s="15" t="s">
        <v>70</v>
      </c>
      <c r="B37" s="27">
        <v>116</v>
      </c>
      <c r="C37" s="17">
        <f t="shared" si="3"/>
        <v>216.97659672398208</v>
      </c>
      <c r="D37" s="23">
        <f t="shared" si="4"/>
        <v>10.97590098054975</v>
      </c>
      <c r="E37" s="24">
        <f t="shared" si="1"/>
        <v>28.828391019450248</v>
      </c>
      <c r="F37" s="82">
        <f t="shared" si="2"/>
        <v>4.259792</v>
      </c>
      <c r="G37" s="26">
        <f t="shared" si="0"/>
        <v>44.064083999999994</v>
      </c>
      <c r="I37" s="7">
        <v>39.804292</v>
      </c>
      <c r="J37" s="7">
        <v>4.259792</v>
      </c>
      <c r="K37" s="7">
        <v>44.064084</v>
      </c>
    </row>
    <row r="38" spans="1:11" ht="15.75">
      <c r="A38" s="15" t="s">
        <v>72</v>
      </c>
      <c r="B38" s="27">
        <v>116</v>
      </c>
      <c r="C38" s="17">
        <f t="shared" si="3"/>
        <v>226.97551610951209</v>
      </c>
      <c r="D38" s="23">
        <f t="shared" si="4"/>
        <v>10.97590098054975</v>
      </c>
      <c r="E38" s="24">
        <f t="shared" si="1"/>
        <v>30.156888019450246</v>
      </c>
      <c r="F38" s="82">
        <f t="shared" si="2"/>
        <v>4.259792</v>
      </c>
      <c r="G38" s="26">
        <f t="shared" si="0"/>
        <v>45.39258099999999</v>
      </c>
      <c r="I38" s="7">
        <v>41.132788999999995</v>
      </c>
      <c r="J38" s="7">
        <v>4.259792</v>
      </c>
      <c r="K38" s="7">
        <v>45.392581</v>
      </c>
    </row>
    <row r="39" spans="1:11" ht="16.5" thickBot="1">
      <c r="A39" s="28" t="s">
        <v>74</v>
      </c>
      <c r="B39" s="29">
        <v>116</v>
      </c>
      <c r="C39" s="17">
        <f t="shared" si="3"/>
        <v>176.9809116553721</v>
      </c>
      <c r="D39" s="65">
        <f t="shared" si="4"/>
        <v>10.97590098054975</v>
      </c>
      <c r="E39" s="66">
        <f t="shared" si="1"/>
        <v>23.514402019450248</v>
      </c>
      <c r="F39" s="82">
        <f t="shared" si="2"/>
        <v>4.259792</v>
      </c>
      <c r="G39" s="67">
        <f t="shared" si="0"/>
        <v>38.750094999999995</v>
      </c>
      <c r="I39" s="7">
        <v>34.490303</v>
      </c>
      <c r="J39" s="7">
        <v>4.259792</v>
      </c>
      <c r="K39" s="7">
        <v>38.750095</v>
      </c>
    </row>
    <row r="40" spans="1:11" ht="16.5" thickBot="1">
      <c r="A40" s="229" t="s">
        <v>643</v>
      </c>
      <c r="B40" s="229"/>
      <c r="C40" s="143">
        <f>SUM(C4:C39)</f>
        <v>6728.274272491228</v>
      </c>
      <c r="D40" s="144">
        <f>SUM(D4:D39)</f>
        <v>383.5888153030057</v>
      </c>
      <c r="E40" s="144">
        <f>SUM(E4:E39)</f>
        <v>893.9458196969937</v>
      </c>
      <c r="F40" s="144">
        <f>SUM(F4:F39)</f>
        <v>153.35251400000007</v>
      </c>
      <c r="G40" s="145">
        <f>SUM(G4:G39)</f>
        <v>1430.8871490000006</v>
      </c>
      <c r="I40" s="34">
        <f>SUM(I4:I39)</f>
        <v>1277.5346349999998</v>
      </c>
      <c r="J40" s="34">
        <f>SUM(J4:J39)</f>
        <v>153.35251400000007</v>
      </c>
      <c r="K40" s="34">
        <f>SUM(K4:K39)</f>
        <v>1430.8871490000006</v>
      </c>
    </row>
    <row r="41" ht="13.5" thickBot="1"/>
    <row r="42" spans="4:7" ht="15.75" customHeight="1">
      <c r="D42" s="186" t="s">
        <v>634</v>
      </c>
      <c r="E42" s="188" t="s">
        <v>635</v>
      </c>
      <c r="F42" s="169" t="s">
        <v>636</v>
      </c>
      <c r="G42" s="39"/>
    </row>
    <row r="43" spans="4:7" ht="15.75" customHeight="1" thickBot="1">
      <c r="D43" s="187"/>
      <c r="E43" s="189"/>
      <c r="F43" s="170"/>
      <c r="G43" s="39"/>
    </row>
    <row r="44" spans="1:7" ht="15.75">
      <c r="A44" s="220" t="s">
        <v>644</v>
      </c>
      <c r="B44" s="221"/>
      <c r="C44" s="222"/>
      <c r="D44" s="42">
        <f>SUM(G5+G6)</f>
        <v>25.968802000000004</v>
      </c>
      <c r="E44" s="43">
        <v>2</v>
      </c>
      <c r="F44" s="40">
        <f>D44/E44</f>
        <v>12.984401000000002</v>
      </c>
      <c r="G44" s="4"/>
    </row>
    <row r="45" spans="1:7" ht="16.5" thickBot="1">
      <c r="A45" s="223" t="s">
        <v>638</v>
      </c>
      <c r="B45" s="224"/>
      <c r="C45" s="225"/>
      <c r="D45" s="53">
        <f>G40-D44</f>
        <v>1404.9183470000005</v>
      </c>
      <c r="E45" s="54">
        <v>34</v>
      </c>
      <c r="F45" s="53">
        <f>D45/E45</f>
        <v>41.32112785294119</v>
      </c>
      <c r="G45" s="4"/>
    </row>
    <row r="46" spans="2:6" ht="16.5" thickBot="1">
      <c r="B46" s="190"/>
      <c r="C46" s="190"/>
      <c r="D46" s="55">
        <f>SUM(D41:D45)</f>
        <v>1430.8871490000006</v>
      </c>
      <c r="E46" s="55">
        <f>SUM(E41:E45)</f>
        <v>36</v>
      </c>
      <c r="F46" s="55">
        <f>D46/E46</f>
        <v>39.74686525000001</v>
      </c>
    </row>
  </sheetData>
  <sheetProtection/>
  <mergeCells count="15">
    <mergeCell ref="I2:I3"/>
    <mergeCell ref="J2:J3"/>
    <mergeCell ref="K2:K3"/>
    <mergeCell ref="D42:D43"/>
    <mergeCell ref="E42:E43"/>
    <mergeCell ref="F42:F43"/>
    <mergeCell ref="A44:C44"/>
    <mergeCell ref="A45:C45"/>
    <mergeCell ref="B46:C46"/>
    <mergeCell ref="A1:G1"/>
    <mergeCell ref="A2:A3"/>
    <mergeCell ref="C2:C3"/>
    <mergeCell ref="F2:F3"/>
    <mergeCell ref="G2:G3"/>
    <mergeCell ref="A40:B40"/>
  </mergeCells>
  <printOptions/>
  <pageMargins left="0.7" right="0.7" top="0.17" bottom="0.38" header="0.12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C4" sqref="C4:C39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11.421875" style="0" customWidth="1"/>
    <col min="10" max="10" width="12.00390625" style="0" customWidth="1"/>
    <col min="11" max="11" width="10.28125" style="0" customWidth="1"/>
  </cols>
  <sheetData>
    <row r="1" spans="1:10" ht="42.75" customHeight="1" thickBot="1">
      <c r="A1" s="230" t="s">
        <v>663</v>
      </c>
      <c r="B1" s="231"/>
      <c r="C1" s="231"/>
      <c r="D1" s="231"/>
      <c r="E1" s="231"/>
      <c r="F1" s="231"/>
      <c r="G1" s="232"/>
      <c r="J1" s="3"/>
    </row>
    <row r="2" spans="1:11" s="11" customFormat="1" ht="24" customHeight="1" thickBot="1">
      <c r="A2" s="159" t="s">
        <v>625</v>
      </c>
      <c r="B2" s="8" t="s">
        <v>626</v>
      </c>
      <c r="C2" s="160" t="s">
        <v>657</v>
      </c>
      <c r="D2" s="9" t="s">
        <v>628</v>
      </c>
      <c r="E2" s="10" t="s">
        <v>629</v>
      </c>
      <c r="F2" s="162" t="s">
        <v>655</v>
      </c>
      <c r="G2" s="162" t="s">
        <v>656</v>
      </c>
      <c r="I2" s="165" t="s">
        <v>0</v>
      </c>
      <c r="J2" s="165" t="s">
        <v>1</v>
      </c>
      <c r="K2" s="165" t="s">
        <v>2</v>
      </c>
    </row>
    <row r="3" spans="1:11" s="11" customFormat="1" ht="22.5" customHeight="1" thickBot="1">
      <c r="A3" s="159"/>
      <c r="B3" s="12" t="s">
        <v>630</v>
      </c>
      <c r="C3" s="161"/>
      <c r="D3" s="13" t="s">
        <v>631</v>
      </c>
      <c r="E3" s="14" t="s">
        <v>632</v>
      </c>
      <c r="F3" s="163"/>
      <c r="G3" s="164"/>
      <c r="I3" s="166"/>
      <c r="J3" s="166"/>
      <c r="K3" s="166"/>
    </row>
    <row r="4" spans="1:11" ht="15.75">
      <c r="A4" s="15" t="s">
        <v>3</v>
      </c>
      <c r="B4" s="58">
        <v>116</v>
      </c>
      <c r="C4" s="17">
        <f>E4*7.52649</f>
        <v>521.9437019578121</v>
      </c>
      <c r="D4" s="18">
        <f>B4*19621/62210*30/100</f>
        <v>10.97590098054975</v>
      </c>
      <c r="E4" s="19">
        <f>I4-D4</f>
        <v>69.34755801945025</v>
      </c>
      <c r="F4" s="82">
        <f>J4</f>
        <v>4.259792</v>
      </c>
      <c r="G4" s="21">
        <f aca="true" t="shared" si="0" ref="G4:G39">D4+E4+F4</f>
        <v>84.583251</v>
      </c>
      <c r="I4" s="7">
        <v>80.323459</v>
      </c>
      <c r="J4" s="7">
        <v>4.259792</v>
      </c>
      <c r="K4" s="7">
        <v>84.58325099999999</v>
      </c>
    </row>
    <row r="5" spans="1:11" ht="15.75">
      <c r="A5" s="15" t="s">
        <v>6</v>
      </c>
      <c r="B5" s="58">
        <v>54</v>
      </c>
      <c r="C5" s="17">
        <f>E5*7.52649</f>
        <v>239.97410931190439</v>
      </c>
      <c r="D5" s="23">
        <f>B5*19621/62210*30/100</f>
        <v>5.109471146117988</v>
      </c>
      <c r="E5" s="24">
        <f aca="true" t="shared" si="1" ref="E5:E39">I5-D5</f>
        <v>31.883933853882006</v>
      </c>
      <c r="F5" s="82">
        <f aca="true" t="shared" si="2" ref="F5:F39">J5</f>
        <v>4.259792</v>
      </c>
      <c r="G5" s="26">
        <f t="shared" si="0"/>
        <v>41.25319699999999</v>
      </c>
      <c r="I5" s="7">
        <v>36.993404999999996</v>
      </c>
      <c r="J5" s="7">
        <v>4.259792</v>
      </c>
      <c r="K5" s="7">
        <v>41.253197</v>
      </c>
    </row>
    <row r="6" spans="1:11" ht="15.75">
      <c r="A6" s="15" t="s">
        <v>8</v>
      </c>
      <c r="B6" s="58">
        <v>56</v>
      </c>
      <c r="C6" s="17">
        <f aca="true" t="shared" si="3" ref="C6:C39">E6*7.52649</f>
        <v>10.998814950372747</v>
      </c>
      <c r="D6" s="23">
        <f>B6*19621/62210*30/100</f>
        <v>5.298710818196431</v>
      </c>
      <c r="E6" s="24">
        <f t="shared" si="1"/>
        <v>1.4613471818035695</v>
      </c>
      <c r="F6" s="82">
        <f t="shared" si="2"/>
        <v>4.259792</v>
      </c>
      <c r="G6" s="26">
        <f t="shared" si="0"/>
        <v>11.019850000000002</v>
      </c>
      <c r="I6" s="7">
        <v>6.760058000000001</v>
      </c>
      <c r="J6" s="7">
        <v>4.259792</v>
      </c>
      <c r="K6" s="7">
        <v>11.01985</v>
      </c>
    </row>
    <row r="7" spans="1:11" ht="15.75">
      <c r="A7" s="15" t="s">
        <v>10</v>
      </c>
      <c r="B7" s="27">
        <v>116</v>
      </c>
      <c r="C7" s="17">
        <f t="shared" si="3"/>
        <v>173.98123659236214</v>
      </c>
      <c r="D7" s="23">
        <f>B7*19621/62210*30/100</f>
        <v>10.97590098054975</v>
      </c>
      <c r="E7" s="24">
        <f t="shared" si="1"/>
        <v>23.115853019450253</v>
      </c>
      <c r="F7" s="82">
        <f t="shared" si="2"/>
        <v>4.259792</v>
      </c>
      <c r="G7" s="26">
        <f t="shared" si="0"/>
        <v>38.351546</v>
      </c>
      <c r="I7" s="7">
        <v>34.091754</v>
      </c>
      <c r="J7" s="7">
        <v>4.259792</v>
      </c>
      <c r="K7" s="7">
        <v>38.351546</v>
      </c>
    </row>
    <row r="8" spans="1:11" ht="15.75">
      <c r="A8" s="15" t="s">
        <v>12</v>
      </c>
      <c r="B8" s="27">
        <v>116</v>
      </c>
      <c r="C8" s="17">
        <f t="shared" si="3"/>
        <v>83.99093954312211</v>
      </c>
      <c r="D8" s="23">
        <f aca="true" t="shared" si="4" ref="D8:D39">B8*19621/62210*30/100</f>
        <v>10.97590098054975</v>
      </c>
      <c r="E8" s="24">
        <f t="shared" si="1"/>
        <v>11.15937701945025</v>
      </c>
      <c r="F8" s="82">
        <f t="shared" si="2"/>
        <v>4.259792</v>
      </c>
      <c r="G8" s="26">
        <f t="shared" si="0"/>
        <v>26.39507</v>
      </c>
      <c r="I8" s="7">
        <v>22.135278</v>
      </c>
      <c r="J8" s="7">
        <v>4.259792</v>
      </c>
      <c r="K8" s="7">
        <v>26.39507</v>
      </c>
    </row>
    <row r="9" spans="1:11" ht="15.75">
      <c r="A9" s="15" t="s">
        <v>14</v>
      </c>
      <c r="B9" s="27">
        <v>116</v>
      </c>
      <c r="C9" s="17">
        <f t="shared" si="3"/>
        <v>286.96904747567214</v>
      </c>
      <c r="D9" s="23">
        <f t="shared" si="4"/>
        <v>10.97590098054975</v>
      </c>
      <c r="E9" s="24">
        <f t="shared" si="1"/>
        <v>38.12787201945025</v>
      </c>
      <c r="F9" s="82">
        <f t="shared" si="2"/>
        <v>4.259792</v>
      </c>
      <c r="G9" s="26">
        <f t="shared" si="0"/>
        <v>53.363565</v>
      </c>
      <c r="I9" s="7">
        <v>49.103773000000004</v>
      </c>
      <c r="J9" s="7">
        <v>4.259792</v>
      </c>
      <c r="K9" s="7">
        <v>53.363565</v>
      </c>
    </row>
    <row r="10" spans="1:11" ht="15.75">
      <c r="A10" s="15" t="s">
        <v>16</v>
      </c>
      <c r="B10" s="27">
        <v>116</v>
      </c>
      <c r="C10" s="17">
        <f t="shared" si="3"/>
        <v>189.97950610391212</v>
      </c>
      <c r="D10" s="23">
        <f t="shared" si="4"/>
        <v>10.97590098054975</v>
      </c>
      <c r="E10" s="24">
        <f t="shared" si="1"/>
        <v>25.24144801945025</v>
      </c>
      <c r="F10" s="82">
        <f t="shared" si="2"/>
        <v>4.259793</v>
      </c>
      <c r="G10" s="26">
        <f t="shared" si="0"/>
        <v>40.477142</v>
      </c>
      <c r="I10" s="7">
        <v>36.217349</v>
      </c>
      <c r="J10" s="7">
        <v>4.259793</v>
      </c>
      <c r="K10" s="7">
        <v>40.477142</v>
      </c>
    </row>
    <row r="11" spans="1:11" ht="15.75">
      <c r="A11" s="15" t="s">
        <v>18</v>
      </c>
      <c r="B11" s="27">
        <v>116</v>
      </c>
      <c r="C11" s="17">
        <f t="shared" si="3"/>
        <v>141.98469004277212</v>
      </c>
      <c r="D11" s="23">
        <f t="shared" si="4"/>
        <v>10.97590098054975</v>
      </c>
      <c r="E11" s="24">
        <f t="shared" si="1"/>
        <v>18.86466201945025</v>
      </c>
      <c r="F11" s="82">
        <f t="shared" si="2"/>
        <v>4.259792</v>
      </c>
      <c r="G11" s="26">
        <f t="shared" si="0"/>
        <v>34.100355</v>
      </c>
      <c r="I11" s="7">
        <v>29.840563</v>
      </c>
      <c r="J11" s="7">
        <v>4.259792</v>
      </c>
      <c r="K11" s="7">
        <v>34.100355</v>
      </c>
    </row>
    <row r="12" spans="1:11" ht="15.75">
      <c r="A12" s="15" t="s">
        <v>20</v>
      </c>
      <c r="B12" s="27">
        <v>116</v>
      </c>
      <c r="C12" s="17">
        <f t="shared" si="3"/>
        <v>85.9907204096321</v>
      </c>
      <c r="D12" s="23">
        <f t="shared" si="4"/>
        <v>10.97590098054975</v>
      </c>
      <c r="E12" s="24">
        <f t="shared" si="1"/>
        <v>11.425076019450248</v>
      </c>
      <c r="F12" s="82">
        <f t="shared" si="2"/>
        <v>4.259792</v>
      </c>
      <c r="G12" s="26">
        <f t="shared" si="0"/>
        <v>26.660769</v>
      </c>
      <c r="I12" s="7">
        <v>22.400976999999997</v>
      </c>
      <c r="J12" s="7">
        <v>4.259792</v>
      </c>
      <c r="K12" s="7">
        <v>26.660769000000002</v>
      </c>
    </row>
    <row r="13" spans="1:11" ht="15.75">
      <c r="A13" s="15" t="s">
        <v>22</v>
      </c>
      <c r="B13" s="27">
        <v>116</v>
      </c>
      <c r="C13" s="17">
        <f t="shared" si="3"/>
        <v>165.98209807334212</v>
      </c>
      <c r="D13" s="23">
        <f t="shared" si="4"/>
        <v>10.97590098054975</v>
      </c>
      <c r="E13" s="24">
        <f t="shared" si="1"/>
        <v>22.05305501945025</v>
      </c>
      <c r="F13" s="82">
        <f t="shared" si="2"/>
        <v>4.259792</v>
      </c>
      <c r="G13" s="26">
        <f t="shared" si="0"/>
        <v>37.288748</v>
      </c>
      <c r="I13" s="7">
        <v>33.028956</v>
      </c>
      <c r="J13" s="7">
        <v>4.259792</v>
      </c>
      <c r="K13" s="7">
        <v>37.288748</v>
      </c>
    </row>
    <row r="14" spans="1:11" ht="15.75">
      <c r="A14" s="15" t="s">
        <v>24</v>
      </c>
      <c r="B14" s="27">
        <v>116</v>
      </c>
      <c r="C14" s="17">
        <f t="shared" si="3"/>
        <v>87.89952106502211</v>
      </c>
      <c r="D14" s="23">
        <f t="shared" si="4"/>
        <v>10.97590098054975</v>
      </c>
      <c r="E14" s="24">
        <f t="shared" si="1"/>
        <v>11.678687019450251</v>
      </c>
      <c r="F14" s="82">
        <f t="shared" si="2"/>
        <v>4.259792</v>
      </c>
      <c r="G14" s="26">
        <f t="shared" si="0"/>
        <v>26.91438</v>
      </c>
      <c r="I14" s="7">
        <v>22.654588</v>
      </c>
      <c r="J14" s="7">
        <v>4.259792</v>
      </c>
      <c r="K14" s="7">
        <v>26.914379999999998</v>
      </c>
    </row>
    <row r="15" spans="1:11" ht="15.75">
      <c r="A15" s="15" t="s">
        <v>26</v>
      </c>
      <c r="B15" s="27">
        <v>116</v>
      </c>
      <c r="C15" s="17">
        <f t="shared" si="3"/>
        <v>190.9794003004121</v>
      </c>
      <c r="D15" s="23">
        <f t="shared" si="4"/>
        <v>10.97590098054975</v>
      </c>
      <c r="E15" s="24">
        <f t="shared" si="1"/>
        <v>25.374298019450247</v>
      </c>
      <c r="F15" s="82">
        <f t="shared" si="2"/>
        <v>4.259792</v>
      </c>
      <c r="G15" s="26">
        <f t="shared" si="0"/>
        <v>40.609990999999994</v>
      </c>
      <c r="I15" s="7">
        <v>36.350198999999996</v>
      </c>
      <c r="J15" s="7">
        <v>4.259792</v>
      </c>
      <c r="K15" s="7">
        <v>40.609991</v>
      </c>
    </row>
    <row r="16" spans="1:11" ht="15.75">
      <c r="A16" s="15" t="s">
        <v>28</v>
      </c>
      <c r="B16" s="27">
        <v>116</v>
      </c>
      <c r="C16" s="17">
        <f t="shared" si="3"/>
        <v>139.98489412328212</v>
      </c>
      <c r="D16" s="23">
        <f t="shared" si="4"/>
        <v>10.97590098054975</v>
      </c>
      <c r="E16" s="24">
        <f t="shared" si="1"/>
        <v>18.59896101945025</v>
      </c>
      <c r="F16" s="82">
        <f t="shared" si="2"/>
        <v>4.259792</v>
      </c>
      <c r="G16" s="26">
        <f t="shared" si="0"/>
        <v>33.834654</v>
      </c>
      <c r="I16" s="7">
        <v>29.574862</v>
      </c>
      <c r="J16" s="7">
        <v>4.259792</v>
      </c>
      <c r="K16" s="7">
        <v>33.834654</v>
      </c>
    </row>
    <row r="17" spans="1:11" ht="15.75">
      <c r="A17" s="15" t="s">
        <v>30</v>
      </c>
      <c r="B17" s="27">
        <v>116</v>
      </c>
      <c r="C17" s="17">
        <f t="shared" si="3"/>
        <v>277.9700147601521</v>
      </c>
      <c r="D17" s="23">
        <f t="shared" si="4"/>
        <v>10.97590098054975</v>
      </c>
      <c r="E17" s="24">
        <f t="shared" si="1"/>
        <v>36.932224019450246</v>
      </c>
      <c r="F17" s="82">
        <f t="shared" si="2"/>
        <v>4.259792</v>
      </c>
      <c r="G17" s="26">
        <f t="shared" si="0"/>
        <v>52.167916999999996</v>
      </c>
      <c r="I17" s="7">
        <v>47.908125</v>
      </c>
      <c r="J17" s="7">
        <v>4.259792</v>
      </c>
      <c r="K17" s="7">
        <v>52.167916999999996</v>
      </c>
    </row>
    <row r="18" spans="1:11" ht="15.75">
      <c r="A18" s="15" t="s">
        <v>32</v>
      </c>
      <c r="B18" s="27">
        <v>116</v>
      </c>
      <c r="C18" s="17">
        <f t="shared" si="3"/>
        <v>106.9884609036821</v>
      </c>
      <c r="D18" s="23">
        <f t="shared" si="4"/>
        <v>10.97590098054975</v>
      </c>
      <c r="E18" s="24">
        <f t="shared" si="1"/>
        <v>14.214921019450248</v>
      </c>
      <c r="F18" s="82">
        <f t="shared" si="2"/>
        <v>4.259792</v>
      </c>
      <c r="G18" s="26">
        <f t="shared" si="0"/>
        <v>29.450613999999998</v>
      </c>
      <c r="I18" s="7">
        <v>25.190821999999997</v>
      </c>
      <c r="J18" s="7">
        <v>4.259792</v>
      </c>
      <c r="K18" s="7">
        <v>29.450613999999998</v>
      </c>
    </row>
    <row r="19" spans="1:11" ht="15.75">
      <c r="A19" s="15" t="s">
        <v>34</v>
      </c>
      <c r="B19" s="27">
        <v>116</v>
      </c>
      <c r="C19" s="17">
        <f t="shared" si="3"/>
        <v>184.9800426479021</v>
      </c>
      <c r="D19" s="23">
        <f t="shared" si="4"/>
        <v>10.97590098054975</v>
      </c>
      <c r="E19" s="24">
        <f t="shared" si="1"/>
        <v>24.57719901945025</v>
      </c>
      <c r="F19" s="82">
        <f t="shared" si="2"/>
        <v>4.259792</v>
      </c>
      <c r="G19" s="26">
        <f t="shared" si="0"/>
        <v>39.812892</v>
      </c>
      <c r="I19" s="7">
        <v>35.5531</v>
      </c>
      <c r="J19" s="7">
        <v>4.259792</v>
      </c>
      <c r="K19" s="7">
        <v>39.812892</v>
      </c>
    </row>
    <row r="20" spans="1:11" ht="15.75">
      <c r="A20" s="15" t="s">
        <v>36</v>
      </c>
      <c r="B20" s="27">
        <v>116</v>
      </c>
      <c r="C20" s="17">
        <f t="shared" si="3"/>
        <v>304.9670978537321</v>
      </c>
      <c r="D20" s="23">
        <f t="shared" si="4"/>
        <v>10.97590098054975</v>
      </c>
      <c r="E20" s="24">
        <f t="shared" si="1"/>
        <v>40.51916601945025</v>
      </c>
      <c r="F20" s="82">
        <f t="shared" si="2"/>
        <v>4.259792</v>
      </c>
      <c r="G20" s="26">
        <f t="shared" si="0"/>
        <v>55.754859</v>
      </c>
      <c r="I20" s="7">
        <v>51.495067</v>
      </c>
      <c r="J20" s="7">
        <v>4.259792</v>
      </c>
      <c r="K20" s="7">
        <v>55.754858999999996</v>
      </c>
    </row>
    <row r="21" spans="1:11" ht="15.75">
      <c r="A21" s="15" t="s">
        <v>38</v>
      </c>
      <c r="B21" s="27">
        <v>116</v>
      </c>
      <c r="C21" s="17">
        <f t="shared" si="3"/>
        <v>184.9800426479021</v>
      </c>
      <c r="D21" s="23">
        <f t="shared" si="4"/>
        <v>10.97590098054975</v>
      </c>
      <c r="E21" s="24">
        <f t="shared" si="1"/>
        <v>24.57719901945025</v>
      </c>
      <c r="F21" s="82">
        <f t="shared" si="2"/>
        <v>4.259792</v>
      </c>
      <c r="G21" s="26">
        <f t="shared" si="0"/>
        <v>39.812892</v>
      </c>
      <c r="I21" s="7">
        <v>35.5531</v>
      </c>
      <c r="J21" s="7">
        <v>4.259792</v>
      </c>
      <c r="K21" s="7">
        <v>39.812892</v>
      </c>
    </row>
    <row r="22" spans="1:11" ht="15.75">
      <c r="A22" s="15" t="s">
        <v>40</v>
      </c>
      <c r="B22" s="27">
        <v>116</v>
      </c>
      <c r="C22" s="17">
        <f t="shared" si="3"/>
        <v>190.9794003004121</v>
      </c>
      <c r="D22" s="23">
        <f t="shared" si="4"/>
        <v>10.97590098054975</v>
      </c>
      <c r="E22" s="24">
        <f t="shared" si="1"/>
        <v>25.374298019450247</v>
      </c>
      <c r="F22" s="82">
        <f t="shared" si="2"/>
        <v>4.259792</v>
      </c>
      <c r="G22" s="26">
        <f t="shared" si="0"/>
        <v>40.609990999999994</v>
      </c>
      <c r="I22" s="7">
        <v>36.350198999999996</v>
      </c>
      <c r="J22" s="7">
        <v>4.259792</v>
      </c>
      <c r="K22" s="7">
        <v>40.609991</v>
      </c>
    </row>
    <row r="23" spans="1:11" ht="15.75">
      <c r="A23" s="15" t="s">
        <v>42</v>
      </c>
      <c r="B23" s="27">
        <v>116</v>
      </c>
      <c r="C23" s="17">
        <f t="shared" si="3"/>
        <v>68.99255670158212</v>
      </c>
      <c r="D23" s="23">
        <f t="shared" si="4"/>
        <v>10.97590098054975</v>
      </c>
      <c r="E23" s="24">
        <f t="shared" si="1"/>
        <v>9.16663101945025</v>
      </c>
      <c r="F23" s="82">
        <f t="shared" si="2"/>
        <v>4.259792</v>
      </c>
      <c r="G23" s="26">
        <f t="shared" si="0"/>
        <v>24.402324</v>
      </c>
      <c r="I23" s="7">
        <v>20.142532</v>
      </c>
      <c r="J23" s="7">
        <v>4.259792</v>
      </c>
      <c r="K23" s="7">
        <v>24.402324</v>
      </c>
    </row>
    <row r="24" spans="1:11" ht="15.75">
      <c r="A24" s="15" t="s">
        <v>44</v>
      </c>
      <c r="B24" s="27">
        <v>116</v>
      </c>
      <c r="C24" s="17">
        <f t="shared" si="3"/>
        <v>129.9859822642421</v>
      </c>
      <c r="D24" s="23">
        <f t="shared" si="4"/>
        <v>10.97590098054975</v>
      </c>
      <c r="E24" s="24">
        <f t="shared" si="1"/>
        <v>17.27046501945025</v>
      </c>
      <c r="F24" s="82">
        <f t="shared" si="2"/>
        <v>4.259792</v>
      </c>
      <c r="G24" s="26">
        <f t="shared" si="0"/>
        <v>32.506158</v>
      </c>
      <c r="I24" s="7">
        <v>28.246366</v>
      </c>
      <c r="J24" s="7">
        <v>4.259792</v>
      </c>
      <c r="K24" s="7">
        <v>32.506158</v>
      </c>
    </row>
    <row r="25" spans="1:11" ht="15.75">
      <c r="A25" s="15" t="s">
        <v>46</v>
      </c>
      <c r="B25" s="27">
        <v>116</v>
      </c>
      <c r="C25" s="17">
        <f t="shared" si="3"/>
        <v>56.993848923052106</v>
      </c>
      <c r="D25" s="23">
        <f t="shared" si="4"/>
        <v>10.97590098054975</v>
      </c>
      <c r="E25" s="24">
        <f t="shared" si="1"/>
        <v>7.572434019450249</v>
      </c>
      <c r="F25" s="82">
        <f t="shared" si="2"/>
        <v>4.259792</v>
      </c>
      <c r="G25" s="26">
        <f t="shared" si="0"/>
        <v>22.808127</v>
      </c>
      <c r="I25" s="7">
        <v>18.548334999999998</v>
      </c>
      <c r="J25" s="7">
        <v>4.259792</v>
      </c>
      <c r="K25" s="7">
        <v>22.808127</v>
      </c>
    </row>
    <row r="26" spans="1:11" ht="15.75">
      <c r="A26" s="15" t="s">
        <v>48</v>
      </c>
      <c r="B26" s="27">
        <v>116</v>
      </c>
      <c r="C26" s="17">
        <f t="shared" si="3"/>
        <v>142.9845691862921</v>
      </c>
      <c r="D26" s="23">
        <f t="shared" si="4"/>
        <v>10.97590098054975</v>
      </c>
      <c r="E26" s="24">
        <f t="shared" si="1"/>
        <v>18.99751001945025</v>
      </c>
      <c r="F26" s="82">
        <f t="shared" si="2"/>
        <v>4.259793</v>
      </c>
      <c r="G26" s="26">
        <f t="shared" si="0"/>
        <v>34.233204</v>
      </c>
      <c r="I26" s="7">
        <v>29.973411</v>
      </c>
      <c r="J26" s="7">
        <v>4.259793</v>
      </c>
      <c r="K26" s="7">
        <v>34.233204</v>
      </c>
    </row>
    <row r="27" spans="1:11" ht="15.75">
      <c r="A27" s="15" t="s">
        <v>50</v>
      </c>
      <c r="B27" s="27">
        <v>116</v>
      </c>
      <c r="C27" s="17">
        <f t="shared" si="3"/>
        <v>30.996652499482114</v>
      </c>
      <c r="D27" s="23">
        <f t="shared" si="4"/>
        <v>10.97590098054975</v>
      </c>
      <c r="E27" s="24">
        <f t="shared" si="1"/>
        <v>4.11834101945025</v>
      </c>
      <c r="F27" s="82">
        <f t="shared" si="2"/>
        <v>4.259792</v>
      </c>
      <c r="G27" s="26">
        <f t="shared" si="0"/>
        <v>19.354034</v>
      </c>
      <c r="I27" s="7">
        <v>15.094242</v>
      </c>
      <c r="J27" s="7">
        <v>4.259792</v>
      </c>
      <c r="K27" s="7">
        <v>19.354034</v>
      </c>
    </row>
    <row r="28" spans="1:11" ht="15.75">
      <c r="A28" s="15" t="s">
        <v>52</v>
      </c>
      <c r="B28" s="27">
        <v>116</v>
      </c>
      <c r="C28" s="17">
        <f t="shared" si="3"/>
        <v>257.9721684626021</v>
      </c>
      <c r="D28" s="23">
        <f t="shared" si="4"/>
        <v>10.97590098054975</v>
      </c>
      <c r="E28" s="24">
        <f t="shared" si="1"/>
        <v>34.27522901945025</v>
      </c>
      <c r="F28" s="82">
        <f t="shared" si="2"/>
        <v>4.259792</v>
      </c>
      <c r="G28" s="26">
        <f t="shared" si="0"/>
        <v>49.510922</v>
      </c>
      <c r="I28" s="7">
        <v>45.251129999999996</v>
      </c>
      <c r="J28" s="7">
        <v>4.259792</v>
      </c>
      <c r="K28" s="7">
        <v>49.510922</v>
      </c>
    </row>
    <row r="29" spans="1:11" ht="15.75">
      <c r="A29" s="15" t="s">
        <v>54</v>
      </c>
      <c r="B29" s="27">
        <v>116</v>
      </c>
      <c r="C29" s="17">
        <f t="shared" si="3"/>
        <v>467.9495207176721</v>
      </c>
      <c r="D29" s="23">
        <f t="shared" si="4"/>
        <v>10.97590098054975</v>
      </c>
      <c r="E29" s="24">
        <f t="shared" si="1"/>
        <v>62.17367201945025</v>
      </c>
      <c r="F29" s="82">
        <f t="shared" si="2"/>
        <v>4.259792</v>
      </c>
      <c r="G29" s="26">
        <f t="shared" si="0"/>
        <v>77.40936500000001</v>
      </c>
      <c r="I29" s="7">
        <v>73.149573</v>
      </c>
      <c r="J29" s="7">
        <v>4.259792</v>
      </c>
      <c r="K29" s="7">
        <v>77.409365</v>
      </c>
    </row>
    <row r="30" spans="1:11" ht="15.75">
      <c r="A30" s="15" t="s">
        <v>56</v>
      </c>
      <c r="B30" s="27">
        <v>116</v>
      </c>
      <c r="C30" s="17">
        <f t="shared" si="3"/>
        <v>217.97648339399208</v>
      </c>
      <c r="D30" s="23">
        <f t="shared" si="4"/>
        <v>10.97590098054975</v>
      </c>
      <c r="E30" s="24">
        <f t="shared" si="1"/>
        <v>28.961240019450248</v>
      </c>
      <c r="F30" s="82">
        <f t="shared" si="2"/>
        <v>4.259792</v>
      </c>
      <c r="G30" s="26">
        <f t="shared" si="0"/>
        <v>44.196932999999994</v>
      </c>
      <c r="I30" s="7">
        <v>39.937141</v>
      </c>
      <c r="J30" s="7">
        <v>4.259792</v>
      </c>
      <c r="K30" s="7">
        <v>44.196933</v>
      </c>
    </row>
    <row r="31" spans="1:11" ht="15.75">
      <c r="A31" s="15" t="s">
        <v>58</v>
      </c>
      <c r="B31" s="27">
        <v>116</v>
      </c>
      <c r="C31" s="17">
        <f t="shared" si="3"/>
        <v>73.9920201575921</v>
      </c>
      <c r="D31" s="23">
        <f t="shared" si="4"/>
        <v>10.97590098054975</v>
      </c>
      <c r="E31" s="24">
        <f t="shared" si="1"/>
        <v>9.830880019450248</v>
      </c>
      <c r="F31" s="82">
        <f t="shared" si="2"/>
        <v>4.259792</v>
      </c>
      <c r="G31" s="26">
        <f t="shared" si="0"/>
        <v>25.066572999999998</v>
      </c>
      <c r="I31" s="7">
        <v>20.806780999999997</v>
      </c>
      <c r="J31" s="7">
        <v>4.259792</v>
      </c>
      <c r="K31" s="7">
        <v>25.066572999999998</v>
      </c>
    </row>
    <row r="32" spans="1:11" ht="15.75">
      <c r="A32" s="15" t="s">
        <v>60</v>
      </c>
      <c r="B32" s="27">
        <v>116</v>
      </c>
      <c r="C32" s="17">
        <f t="shared" si="3"/>
        <v>299.9676419242121</v>
      </c>
      <c r="D32" s="23">
        <f t="shared" si="4"/>
        <v>10.97590098054975</v>
      </c>
      <c r="E32" s="24">
        <f t="shared" si="1"/>
        <v>39.85491801945025</v>
      </c>
      <c r="F32" s="82">
        <f t="shared" si="2"/>
        <v>4.259792</v>
      </c>
      <c r="G32" s="26">
        <f t="shared" si="0"/>
        <v>55.090611</v>
      </c>
      <c r="I32" s="7">
        <v>50.830819000000005</v>
      </c>
      <c r="J32" s="7">
        <v>4.259792</v>
      </c>
      <c r="K32" s="7">
        <v>55.090611</v>
      </c>
    </row>
    <row r="33" spans="1:11" ht="15.75">
      <c r="A33" s="15" t="s">
        <v>62</v>
      </c>
      <c r="B33" s="27">
        <v>116</v>
      </c>
      <c r="C33" s="17">
        <f t="shared" si="3"/>
        <v>227.97541030601212</v>
      </c>
      <c r="D33" s="23">
        <f t="shared" si="4"/>
        <v>10.97590098054975</v>
      </c>
      <c r="E33" s="24">
        <f t="shared" si="1"/>
        <v>30.28973801945025</v>
      </c>
      <c r="F33" s="82">
        <f t="shared" si="2"/>
        <v>4.259792</v>
      </c>
      <c r="G33" s="26">
        <f t="shared" si="0"/>
        <v>45.525431</v>
      </c>
      <c r="I33" s="7">
        <v>41.265639</v>
      </c>
      <c r="J33" s="7">
        <v>4.259792</v>
      </c>
      <c r="K33" s="7">
        <v>45.525431</v>
      </c>
    </row>
    <row r="34" spans="1:11" ht="15.75">
      <c r="A34" s="15" t="s">
        <v>64</v>
      </c>
      <c r="B34" s="27">
        <v>116</v>
      </c>
      <c r="C34" s="17">
        <f t="shared" si="3"/>
        <v>316.51485598391207</v>
      </c>
      <c r="D34" s="23">
        <f t="shared" si="4"/>
        <v>10.97590098054975</v>
      </c>
      <c r="E34" s="24">
        <f t="shared" si="1"/>
        <v>42.053448019450244</v>
      </c>
      <c r="F34" s="82">
        <f t="shared" si="2"/>
        <v>4.259792</v>
      </c>
      <c r="G34" s="26">
        <f t="shared" si="0"/>
        <v>57.289140999999994</v>
      </c>
      <c r="I34" s="7">
        <v>53.029348999999996</v>
      </c>
      <c r="J34" s="7">
        <v>4.259792</v>
      </c>
      <c r="K34" s="7">
        <v>57.289141</v>
      </c>
    </row>
    <row r="35" spans="1:11" ht="15.75">
      <c r="A35" s="15" t="s">
        <v>66</v>
      </c>
      <c r="B35" s="27">
        <v>116</v>
      </c>
      <c r="C35" s="17">
        <f t="shared" si="3"/>
        <v>149.9838210353021</v>
      </c>
      <c r="D35" s="23">
        <f t="shared" si="4"/>
        <v>10.97590098054975</v>
      </c>
      <c r="E35" s="24">
        <f t="shared" si="1"/>
        <v>19.92745901945025</v>
      </c>
      <c r="F35" s="82">
        <f t="shared" si="2"/>
        <v>4.259792</v>
      </c>
      <c r="G35" s="26">
        <f t="shared" si="0"/>
        <v>35.163152</v>
      </c>
      <c r="I35" s="7">
        <v>30.90336</v>
      </c>
      <c r="J35" s="7">
        <v>4.259792</v>
      </c>
      <c r="K35" s="7">
        <v>35.163152</v>
      </c>
    </row>
    <row r="36" spans="1:11" ht="15.75">
      <c r="A36" s="15" t="s">
        <v>68</v>
      </c>
      <c r="B36" s="27">
        <v>116</v>
      </c>
      <c r="C36" s="17">
        <f t="shared" si="3"/>
        <v>305.9669995767222</v>
      </c>
      <c r="D36" s="23">
        <f t="shared" si="4"/>
        <v>10.97590098054975</v>
      </c>
      <c r="E36" s="24">
        <f t="shared" si="1"/>
        <v>40.652017019450255</v>
      </c>
      <c r="F36" s="82">
        <f t="shared" si="2"/>
        <v>4.259792</v>
      </c>
      <c r="G36" s="26">
        <f t="shared" si="0"/>
        <v>55.887710000000006</v>
      </c>
      <c r="I36" s="7">
        <v>51.627918</v>
      </c>
      <c r="J36" s="7">
        <v>4.259792</v>
      </c>
      <c r="K36" s="7">
        <v>55.88771</v>
      </c>
    </row>
    <row r="37" spans="1:11" ht="15.75">
      <c r="A37" s="15" t="s">
        <v>70</v>
      </c>
      <c r="B37" s="27">
        <v>116</v>
      </c>
      <c r="C37" s="17">
        <f t="shared" si="3"/>
        <v>118.6162030430921</v>
      </c>
      <c r="D37" s="23">
        <f t="shared" si="4"/>
        <v>10.97590098054975</v>
      </c>
      <c r="E37" s="24">
        <f t="shared" si="1"/>
        <v>15.759830019450249</v>
      </c>
      <c r="F37" s="82">
        <f t="shared" si="2"/>
        <v>4.259792</v>
      </c>
      <c r="G37" s="26">
        <f t="shared" si="0"/>
        <v>30.995523</v>
      </c>
      <c r="I37" s="7">
        <v>26.735730999999998</v>
      </c>
      <c r="J37" s="7">
        <v>4.259792</v>
      </c>
      <c r="K37" s="7">
        <v>30.995523</v>
      </c>
    </row>
    <row r="38" spans="1:11" ht="15.75">
      <c r="A38" s="15" t="s">
        <v>72</v>
      </c>
      <c r="B38" s="27">
        <v>116</v>
      </c>
      <c r="C38" s="17">
        <f t="shared" si="3"/>
        <v>59.99352398606212</v>
      </c>
      <c r="D38" s="23">
        <f t="shared" si="4"/>
        <v>10.97590098054975</v>
      </c>
      <c r="E38" s="24">
        <f t="shared" si="1"/>
        <v>7.970983019450252</v>
      </c>
      <c r="F38" s="82">
        <f t="shared" si="2"/>
        <v>4.259792</v>
      </c>
      <c r="G38" s="26">
        <f t="shared" si="0"/>
        <v>23.206676</v>
      </c>
      <c r="I38" s="7">
        <v>18.946884</v>
      </c>
      <c r="J38" s="7">
        <v>4.259792</v>
      </c>
      <c r="K38" s="7">
        <v>23.206675999999998</v>
      </c>
    </row>
    <row r="39" spans="1:11" ht="16.5" thickBot="1">
      <c r="A39" s="28" t="s">
        <v>74</v>
      </c>
      <c r="B39" s="29">
        <v>116</v>
      </c>
      <c r="C39" s="17">
        <f t="shared" si="3"/>
        <v>261.97173772211204</v>
      </c>
      <c r="D39" s="65">
        <f t="shared" si="4"/>
        <v>10.97590098054975</v>
      </c>
      <c r="E39" s="66">
        <f t="shared" si="1"/>
        <v>34.806628019450244</v>
      </c>
      <c r="F39" s="82">
        <f t="shared" si="2"/>
        <v>4.259792</v>
      </c>
      <c r="G39" s="67">
        <f t="shared" si="0"/>
        <v>50.042320999999994</v>
      </c>
      <c r="I39" s="7">
        <v>45.782529</v>
      </c>
      <c r="J39" s="7">
        <v>4.259792</v>
      </c>
      <c r="K39" s="7">
        <v>50.042321</v>
      </c>
    </row>
    <row r="40" spans="1:11" ht="16.5" thickBot="1">
      <c r="A40" s="229" t="s">
        <v>643</v>
      </c>
      <c r="B40" s="229"/>
      <c r="C40" s="143">
        <f>SUM(C4:C39)</f>
        <v>6760.357734947338</v>
      </c>
      <c r="D40" s="144">
        <f>SUM(D4:D39)</f>
        <v>383.5888153030057</v>
      </c>
      <c r="E40" s="144">
        <f>SUM(E4:E39)</f>
        <v>898.2085586969939</v>
      </c>
      <c r="F40" s="144">
        <f>SUM(F4:F39)</f>
        <v>153.35251400000007</v>
      </c>
      <c r="G40" s="145">
        <f>SUM(G4:G39)</f>
        <v>1435.1498880000001</v>
      </c>
      <c r="I40" s="34">
        <f>SUM(I4:I39)</f>
        <v>1281.7973739999995</v>
      </c>
      <c r="J40" s="34">
        <f>SUM(J4:J39)</f>
        <v>153.35251400000007</v>
      </c>
      <c r="K40" s="34">
        <f>SUM(K4:K39)</f>
        <v>1435.1498880000001</v>
      </c>
    </row>
    <row r="41" ht="13.5" thickBot="1"/>
    <row r="42" spans="4:7" ht="15.75" customHeight="1">
      <c r="D42" s="186" t="s">
        <v>634</v>
      </c>
      <c r="E42" s="188" t="s">
        <v>635</v>
      </c>
      <c r="F42" s="169" t="s">
        <v>636</v>
      </c>
      <c r="G42" s="39"/>
    </row>
    <row r="43" spans="4:7" ht="15.75" customHeight="1" thickBot="1">
      <c r="D43" s="187"/>
      <c r="E43" s="189"/>
      <c r="F43" s="170"/>
      <c r="G43" s="39"/>
    </row>
    <row r="44" spans="1:7" ht="15.75">
      <c r="A44" s="220" t="s">
        <v>644</v>
      </c>
      <c r="B44" s="221"/>
      <c r="C44" s="222"/>
      <c r="D44" s="42">
        <f>SUM(G5+G6)</f>
        <v>52.27304699999999</v>
      </c>
      <c r="E44" s="43">
        <v>2</v>
      </c>
      <c r="F44" s="40">
        <f>D44/E44</f>
        <v>26.136523499999996</v>
      </c>
      <c r="G44" s="4"/>
    </row>
    <row r="45" spans="1:7" ht="16.5" thickBot="1">
      <c r="A45" s="223" t="s">
        <v>638</v>
      </c>
      <c r="B45" s="224"/>
      <c r="C45" s="225"/>
      <c r="D45" s="53">
        <f>G40-D44</f>
        <v>1382.8768410000002</v>
      </c>
      <c r="E45" s="54">
        <v>34</v>
      </c>
      <c r="F45" s="53">
        <f>D45/E45</f>
        <v>40.67284826470589</v>
      </c>
      <c r="G45" s="4"/>
    </row>
    <row r="46" spans="2:6" ht="16.5" thickBot="1">
      <c r="B46" s="190"/>
      <c r="C46" s="190"/>
      <c r="D46" s="55">
        <f>SUM(D41:D45)</f>
        <v>1435.1498880000001</v>
      </c>
      <c r="E46" s="55">
        <f>SUM(E41:E45)</f>
        <v>36</v>
      </c>
      <c r="F46" s="55">
        <f>D46/E46</f>
        <v>39.86527466666667</v>
      </c>
    </row>
  </sheetData>
  <sheetProtection/>
  <mergeCells count="15">
    <mergeCell ref="I2:I3"/>
    <mergeCell ref="J2:J3"/>
    <mergeCell ref="K2:K3"/>
    <mergeCell ref="D42:D43"/>
    <mergeCell ref="E42:E43"/>
    <mergeCell ref="F42:F43"/>
    <mergeCell ref="A44:C44"/>
    <mergeCell ref="A45:C45"/>
    <mergeCell ref="B46:C46"/>
    <mergeCell ref="A1:G1"/>
    <mergeCell ref="A2:A3"/>
    <mergeCell ref="C2:C3"/>
    <mergeCell ref="F2:F3"/>
    <mergeCell ref="G2:G3"/>
    <mergeCell ref="A40:B40"/>
  </mergeCells>
  <printOptions/>
  <pageMargins left="0.7" right="0.7" top="0.24" bottom="0.51" header="0.12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4">
      <selection activeCell="C4" sqref="C4:C32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7" width="14.7109375" style="0" customWidth="1"/>
    <col min="8" max="8" width="6.8515625" style="0" customWidth="1"/>
    <col min="9" max="9" width="11.421875" style="0" customWidth="1"/>
    <col min="10" max="10" width="12.00390625" style="0" customWidth="1"/>
    <col min="11" max="11" width="10.28125" style="0" customWidth="1"/>
  </cols>
  <sheetData>
    <row r="1" spans="1:10" ht="42.75" customHeight="1" thickBot="1">
      <c r="A1" s="233" t="s">
        <v>664</v>
      </c>
      <c r="B1" s="234"/>
      <c r="C1" s="234"/>
      <c r="D1" s="234"/>
      <c r="E1" s="234"/>
      <c r="F1" s="234"/>
      <c r="G1" s="235"/>
      <c r="J1" s="3"/>
    </row>
    <row r="2" spans="1:10" s="11" customFormat="1" ht="24" customHeight="1" thickBot="1">
      <c r="A2" s="236" t="s">
        <v>625</v>
      </c>
      <c r="B2" s="71" t="s">
        <v>626</v>
      </c>
      <c r="C2" s="237" t="s">
        <v>627</v>
      </c>
      <c r="D2" s="72" t="s">
        <v>628</v>
      </c>
      <c r="E2" s="73" t="s">
        <v>629</v>
      </c>
      <c r="F2" s="239" t="s">
        <v>641</v>
      </c>
      <c r="G2" s="241" t="s">
        <v>642</v>
      </c>
      <c r="I2" s="110"/>
      <c r="J2" s="111"/>
    </row>
    <row r="3" spans="1:11" s="11" customFormat="1" ht="36" customHeight="1" thickBot="1">
      <c r="A3" s="236"/>
      <c r="B3" s="74" t="s">
        <v>630</v>
      </c>
      <c r="C3" s="238"/>
      <c r="D3" s="75" t="s">
        <v>631</v>
      </c>
      <c r="E3" s="76" t="s">
        <v>632</v>
      </c>
      <c r="F3" s="240"/>
      <c r="G3" s="242"/>
      <c r="I3" s="112" t="s">
        <v>0</v>
      </c>
      <c r="J3" s="112" t="s">
        <v>1</v>
      </c>
      <c r="K3" s="112" t="s">
        <v>2</v>
      </c>
    </row>
    <row r="4" spans="1:11" ht="15.75">
      <c r="A4" s="15" t="s">
        <v>3</v>
      </c>
      <c r="B4" s="58">
        <v>116</v>
      </c>
      <c r="C4" s="17">
        <f>E4*7.52649</f>
        <v>193.9790753634221</v>
      </c>
      <c r="D4" s="18">
        <f>B4*19621/62210*30/100</f>
        <v>10.97590098054975</v>
      </c>
      <c r="E4" s="19">
        <f>I4-D4</f>
        <v>25.77284701945025</v>
      </c>
      <c r="F4" s="82">
        <f>J4</f>
        <v>4.259792</v>
      </c>
      <c r="G4" s="21">
        <f aca="true" t="shared" si="0" ref="G4:G39">D4+E4+F4</f>
        <v>41.008539999999996</v>
      </c>
      <c r="I4" s="7">
        <v>36.748748</v>
      </c>
      <c r="J4" s="7">
        <v>4.259792</v>
      </c>
      <c r="K4" s="7">
        <v>41.008539999999996</v>
      </c>
    </row>
    <row r="5" spans="1:11" ht="15.75">
      <c r="A5" s="15" t="s">
        <v>6</v>
      </c>
      <c r="B5" s="58">
        <v>54</v>
      </c>
      <c r="C5" s="17">
        <f>E5*7.52649</f>
        <v>185.9799355982544</v>
      </c>
      <c r="D5" s="23">
        <f>B5*19621/62210*30/100</f>
        <v>5.109471146117988</v>
      </c>
      <c r="E5" s="24">
        <f aca="true" t="shared" si="1" ref="E5:E39">I5-D5</f>
        <v>24.710048853882007</v>
      </c>
      <c r="F5" s="82">
        <f aca="true" t="shared" si="2" ref="F5:F39">J5</f>
        <v>4.259792</v>
      </c>
      <c r="G5" s="26">
        <f t="shared" si="0"/>
        <v>34.079311999999994</v>
      </c>
      <c r="I5" s="7">
        <v>29.819519999999997</v>
      </c>
      <c r="J5" s="7">
        <v>4.259792</v>
      </c>
      <c r="K5" s="7">
        <v>34.079312</v>
      </c>
    </row>
    <row r="6" spans="1:11" ht="15.75">
      <c r="A6" s="15" t="s">
        <v>8</v>
      </c>
      <c r="B6" s="58">
        <v>56</v>
      </c>
      <c r="C6" s="17">
        <f aca="true" t="shared" si="3" ref="C6:C39">E6*7.52649</f>
        <v>141.98468373823275</v>
      </c>
      <c r="D6" s="23">
        <f>B6*19621/62210*30/100</f>
        <v>5.298710818196431</v>
      </c>
      <c r="E6" s="24">
        <f t="shared" si="1"/>
        <v>18.86466118180357</v>
      </c>
      <c r="F6" s="82">
        <f t="shared" si="2"/>
        <v>4.259792</v>
      </c>
      <c r="G6" s="26">
        <f t="shared" si="0"/>
        <v>28.423164000000003</v>
      </c>
      <c r="I6" s="7">
        <v>24.163372</v>
      </c>
      <c r="J6" s="7">
        <v>4.259792</v>
      </c>
      <c r="K6" s="7">
        <v>28.423164000000003</v>
      </c>
    </row>
    <row r="7" spans="1:11" ht="15.75">
      <c r="A7" s="15" t="s">
        <v>10</v>
      </c>
      <c r="B7" s="27">
        <v>116</v>
      </c>
      <c r="C7" s="17">
        <f t="shared" si="3"/>
        <v>364.7206546127321</v>
      </c>
      <c r="D7" s="23">
        <f>B7*19621/62210*30/100</f>
        <v>10.97590098054975</v>
      </c>
      <c r="E7" s="24">
        <f t="shared" si="1"/>
        <v>48.45826601945025</v>
      </c>
      <c r="F7" s="82">
        <f t="shared" si="2"/>
        <v>4.259793</v>
      </c>
      <c r="G7" s="26">
        <f t="shared" si="0"/>
        <v>63.693960000000004</v>
      </c>
      <c r="I7" s="7">
        <v>59.434167</v>
      </c>
      <c r="J7" s="7">
        <v>4.259793</v>
      </c>
      <c r="K7" s="7">
        <v>63.69396</v>
      </c>
    </row>
    <row r="8" spans="1:11" ht="15.75">
      <c r="A8" s="15" t="s">
        <v>12</v>
      </c>
      <c r="B8" s="27">
        <v>116</v>
      </c>
      <c r="C8" s="17">
        <f t="shared" si="3"/>
        <v>38.9957910185021</v>
      </c>
      <c r="D8" s="23">
        <f aca="true" t="shared" si="4" ref="D8:D39">B8*19621/62210*30/100</f>
        <v>10.97590098054975</v>
      </c>
      <c r="E8" s="24">
        <f t="shared" si="1"/>
        <v>5.181139019450249</v>
      </c>
      <c r="F8" s="82">
        <f t="shared" si="2"/>
        <v>4.259792</v>
      </c>
      <c r="G8" s="26">
        <f t="shared" si="0"/>
        <v>20.416832</v>
      </c>
      <c r="I8" s="7">
        <v>16.15704</v>
      </c>
      <c r="J8" s="7">
        <v>4.259792</v>
      </c>
      <c r="K8" s="7">
        <v>20.416832</v>
      </c>
    </row>
    <row r="9" spans="1:11" ht="15.75">
      <c r="A9" s="15" t="s">
        <v>14</v>
      </c>
      <c r="B9" s="27">
        <v>116</v>
      </c>
      <c r="C9" s="17">
        <f t="shared" si="3"/>
        <v>182.98026178139207</v>
      </c>
      <c r="D9" s="23">
        <f t="shared" si="4"/>
        <v>10.97590098054975</v>
      </c>
      <c r="E9" s="24">
        <f t="shared" si="1"/>
        <v>24.311500019450246</v>
      </c>
      <c r="F9" s="82">
        <f t="shared" si="2"/>
        <v>4.259792</v>
      </c>
      <c r="G9" s="26">
        <f t="shared" si="0"/>
        <v>39.54719299999999</v>
      </c>
      <c r="I9" s="7">
        <v>35.287400999999996</v>
      </c>
      <c r="J9" s="7">
        <v>4.259792</v>
      </c>
      <c r="K9" s="7">
        <v>39.547193</v>
      </c>
    </row>
    <row r="10" spans="1:11" ht="15.75">
      <c r="A10" s="15" t="s">
        <v>16</v>
      </c>
      <c r="B10" s="27">
        <v>116</v>
      </c>
      <c r="C10" s="17">
        <f t="shared" si="3"/>
        <v>67.99266250508211</v>
      </c>
      <c r="D10" s="23">
        <f t="shared" si="4"/>
        <v>10.97590098054975</v>
      </c>
      <c r="E10" s="24">
        <f t="shared" si="1"/>
        <v>9.033781019450249</v>
      </c>
      <c r="F10" s="82">
        <f t="shared" si="2"/>
        <v>4.259792</v>
      </c>
      <c r="G10" s="26">
        <f t="shared" si="0"/>
        <v>24.269474</v>
      </c>
      <c r="I10" s="7">
        <v>20.009681999999998</v>
      </c>
      <c r="J10" s="7">
        <v>4.259792</v>
      </c>
      <c r="K10" s="7">
        <v>24.269474000000002</v>
      </c>
    </row>
    <row r="11" spans="1:11" ht="15.75">
      <c r="A11" s="15" t="s">
        <v>18</v>
      </c>
      <c r="B11" s="27">
        <v>116</v>
      </c>
      <c r="C11" s="17">
        <f t="shared" si="3"/>
        <v>85.99072793612213</v>
      </c>
      <c r="D11" s="23">
        <f t="shared" si="4"/>
        <v>10.97590098054975</v>
      </c>
      <c r="E11" s="24">
        <f t="shared" si="1"/>
        <v>11.425077019450253</v>
      </c>
      <c r="F11" s="82">
        <f t="shared" si="2"/>
        <v>4.259792</v>
      </c>
      <c r="G11" s="26">
        <f t="shared" si="0"/>
        <v>26.660770000000003</v>
      </c>
      <c r="I11" s="7">
        <v>22.400978000000002</v>
      </c>
      <c r="J11" s="7">
        <v>4.259792</v>
      </c>
      <c r="K11" s="7">
        <v>26.66077</v>
      </c>
    </row>
    <row r="12" spans="1:11" ht="15.75">
      <c r="A12" s="15" t="s">
        <v>20</v>
      </c>
      <c r="B12" s="27">
        <v>116</v>
      </c>
      <c r="C12" s="17">
        <f t="shared" si="3"/>
        <v>311.9663497027421</v>
      </c>
      <c r="D12" s="23">
        <f t="shared" si="4"/>
        <v>10.97590098054975</v>
      </c>
      <c r="E12" s="24">
        <f t="shared" si="1"/>
        <v>41.44911501945025</v>
      </c>
      <c r="F12" s="82">
        <f t="shared" si="2"/>
        <v>4.259792</v>
      </c>
      <c r="G12" s="26">
        <f t="shared" si="0"/>
        <v>56.684808</v>
      </c>
      <c r="I12" s="7">
        <v>52.425016</v>
      </c>
      <c r="J12" s="7">
        <v>4.259792</v>
      </c>
      <c r="K12" s="7">
        <v>56.684808</v>
      </c>
    </row>
    <row r="13" spans="1:11" ht="15.75">
      <c r="A13" s="15" t="s">
        <v>22</v>
      </c>
      <c r="B13" s="27">
        <v>116</v>
      </c>
      <c r="C13" s="17">
        <f t="shared" si="3"/>
        <v>189.97950610391212</v>
      </c>
      <c r="D13" s="23">
        <f t="shared" si="4"/>
        <v>10.97590098054975</v>
      </c>
      <c r="E13" s="24">
        <f t="shared" si="1"/>
        <v>25.24144801945025</v>
      </c>
      <c r="F13" s="82">
        <f t="shared" si="2"/>
        <v>4.259792</v>
      </c>
      <c r="G13" s="26">
        <f t="shared" si="0"/>
        <v>40.477140999999996</v>
      </c>
      <c r="I13" s="7">
        <v>36.217349</v>
      </c>
      <c r="J13" s="7">
        <v>4.259792</v>
      </c>
      <c r="K13" s="7">
        <v>40.477140999999996</v>
      </c>
    </row>
    <row r="14" spans="1:11" ht="15.75">
      <c r="A14" s="15" t="s">
        <v>24</v>
      </c>
      <c r="B14" s="27">
        <v>116</v>
      </c>
      <c r="C14" s="17">
        <f t="shared" si="3"/>
        <v>250.97292414008214</v>
      </c>
      <c r="D14" s="23">
        <f t="shared" si="4"/>
        <v>10.97590098054975</v>
      </c>
      <c r="E14" s="24">
        <f t="shared" si="1"/>
        <v>33.345281019450255</v>
      </c>
      <c r="F14" s="82">
        <f t="shared" si="2"/>
        <v>4.259792</v>
      </c>
      <c r="G14" s="26">
        <f t="shared" si="0"/>
        <v>48.580974000000005</v>
      </c>
      <c r="I14" s="7">
        <v>44.321182</v>
      </c>
      <c r="J14" s="7">
        <v>4.259792</v>
      </c>
      <c r="K14" s="7">
        <v>48.580974</v>
      </c>
    </row>
    <row r="15" spans="1:11" ht="15.75">
      <c r="A15" s="15" t="s">
        <v>26</v>
      </c>
      <c r="B15" s="27">
        <v>116</v>
      </c>
      <c r="C15" s="17">
        <f t="shared" si="3"/>
        <v>119.9870553522221</v>
      </c>
      <c r="D15" s="23">
        <f t="shared" si="4"/>
        <v>10.97590098054975</v>
      </c>
      <c r="E15" s="24">
        <f t="shared" si="1"/>
        <v>15.94196701945025</v>
      </c>
      <c r="F15" s="82">
        <f t="shared" si="2"/>
        <v>4.259792</v>
      </c>
      <c r="G15" s="26">
        <f t="shared" si="0"/>
        <v>31.17766</v>
      </c>
      <c r="I15" s="7">
        <v>26.917868</v>
      </c>
      <c r="J15" s="7">
        <v>4.259792</v>
      </c>
      <c r="K15" s="7">
        <v>31.177660000000003</v>
      </c>
    </row>
    <row r="16" spans="1:11" ht="15.75">
      <c r="A16" s="15" t="s">
        <v>28</v>
      </c>
      <c r="B16" s="27">
        <v>116</v>
      </c>
      <c r="C16" s="17">
        <f t="shared" si="3"/>
        <v>125.9864130047321</v>
      </c>
      <c r="D16" s="23">
        <f t="shared" si="4"/>
        <v>10.97590098054975</v>
      </c>
      <c r="E16" s="24">
        <f t="shared" si="1"/>
        <v>16.73906601945025</v>
      </c>
      <c r="F16" s="82">
        <f t="shared" si="2"/>
        <v>4.259792</v>
      </c>
      <c r="G16" s="26">
        <f t="shared" si="0"/>
        <v>31.974759</v>
      </c>
      <c r="I16" s="7">
        <v>27.714966999999998</v>
      </c>
      <c r="J16" s="7">
        <v>4.259792</v>
      </c>
      <c r="K16" s="7">
        <v>31.974759</v>
      </c>
    </row>
    <row r="17" spans="1:11" ht="15.75">
      <c r="A17" s="15" t="s">
        <v>30</v>
      </c>
      <c r="B17" s="27">
        <v>116</v>
      </c>
      <c r="C17" s="17">
        <f t="shared" si="3"/>
        <v>136.98521906027213</v>
      </c>
      <c r="D17" s="23">
        <f t="shared" si="4"/>
        <v>10.97590098054975</v>
      </c>
      <c r="E17" s="24">
        <f t="shared" si="1"/>
        <v>18.20041201945025</v>
      </c>
      <c r="F17" s="82">
        <f t="shared" si="2"/>
        <v>4.259792</v>
      </c>
      <c r="G17" s="26">
        <f t="shared" si="0"/>
        <v>33.436105</v>
      </c>
      <c r="I17" s="7">
        <v>29.176313</v>
      </c>
      <c r="J17" s="7">
        <v>4.259792</v>
      </c>
      <c r="K17" s="7">
        <v>33.436105</v>
      </c>
    </row>
    <row r="18" spans="1:11" ht="15.75">
      <c r="A18" s="15" t="s">
        <v>32</v>
      </c>
      <c r="B18" s="27">
        <v>116</v>
      </c>
      <c r="C18" s="17">
        <f t="shared" si="3"/>
        <v>132.9856498007621</v>
      </c>
      <c r="D18" s="23">
        <f t="shared" si="4"/>
        <v>10.97590098054975</v>
      </c>
      <c r="E18" s="24">
        <f t="shared" si="1"/>
        <v>17.66901301945025</v>
      </c>
      <c r="F18" s="82">
        <f t="shared" si="2"/>
        <v>4.259792</v>
      </c>
      <c r="G18" s="26">
        <f t="shared" si="0"/>
        <v>32.904706</v>
      </c>
      <c r="I18" s="7">
        <v>28.644914</v>
      </c>
      <c r="J18" s="7">
        <v>4.259792</v>
      </c>
      <c r="K18" s="7">
        <v>32.904706</v>
      </c>
    </row>
    <row r="19" spans="1:11" ht="15.75">
      <c r="A19" s="15" t="s">
        <v>34</v>
      </c>
      <c r="B19" s="27">
        <v>116</v>
      </c>
      <c r="C19" s="17">
        <f t="shared" si="3"/>
        <v>133.9855439972621</v>
      </c>
      <c r="D19" s="23">
        <f t="shared" si="4"/>
        <v>10.97590098054975</v>
      </c>
      <c r="E19" s="24">
        <f t="shared" si="1"/>
        <v>17.80186301945025</v>
      </c>
      <c r="F19" s="82">
        <f t="shared" si="2"/>
        <v>4.259792</v>
      </c>
      <c r="G19" s="26">
        <f t="shared" si="0"/>
        <v>33.037555999999995</v>
      </c>
      <c r="I19" s="7">
        <v>28.777763999999998</v>
      </c>
      <c r="J19" s="7">
        <v>4.259792</v>
      </c>
      <c r="K19" s="7">
        <v>33.037555999999995</v>
      </c>
    </row>
    <row r="20" spans="1:11" ht="15.75">
      <c r="A20" s="15" t="s">
        <v>36</v>
      </c>
      <c r="B20" s="27">
        <v>116</v>
      </c>
      <c r="C20" s="17">
        <f t="shared" si="3"/>
        <v>282.4825293661421</v>
      </c>
      <c r="D20" s="23">
        <f t="shared" si="4"/>
        <v>10.97590098054975</v>
      </c>
      <c r="E20" s="24">
        <f t="shared" si="1"/>
        <v>37.53177501945025</v>
      </c>
      <c r="F20" s="82">
        <f t="shared" si="2"/>
        <v>4.259792</v>
      </c>
      <c r="G20" s="26">
        <f t="shared" si="0"/>
        <v>52.767468</v>
      </c>
      <c r="I20" s="7">
        <v>48.507676</v>
      </c>
      <c r="J20" s="7">
        <v>4.259792</v>
      </c>
      <c r="K20" s="7">
        <v>52.767468</v>
      </c>
    </row>
    <row r="21" spans="1:11" ht="15.75">
      <c r="A21" s="15" t="s">
        <v>38</v>
      </c>
      <c r="B21" s="27">
        <v>116</v>
      </c>
      <c r="C21" s="17">
        <f t="shared" si="3"/>
        <v>240.97400475455214</v>
      </c>
      <c r="D21" s="23">
        <f t="shared" si="4"/>
        <v>10.97590098054975</v>
      </c>
      <c r="E21" s="24">
        <f t="shared" si="1"/>
        <v>32.016784019450256</v>
      </c>
      <c r="F21" s="82">
        <f t="shared" si="2"/>
        <v>4.259792</v>
      </c>
      <c r="G21" s="26">
        <f t="shared" si="0"/>
        <v>47.252477000000006</v>
      </c>
      <c r="I21" s="7">
        <v>42.992685</v>
      </c>
      <c r="J21" s="7">
        <v>4.259792</v>
      </c>
      <c r="K21" s="7">
        <v>47.252477</v>
      </c>
    </row>
    <row r="22" spans="1:11" ht="15.75">
      <c r="A22" s="15" t="s">
        <v>40</v>
      </c>
      <c r="B22" s="27">
        <v>116</v>
      </c>
      <c r="C22" s="17">
        <f t="shared" si="3"/>
        <v>20.997740640442117</v>
      </c>
      <c r="D22" s="23">
        <f t="shared" si="4"/>
        <v>10.97590098054975</v>
      </c>
      <c r="E22" s="24">
        <f t="shared" si="1"/>
        <v>2.789845019450251</v>
      </c>
      <c r="F22" s="82">
        <f t="shared" si="2"/>
        <v>4.259792</v>
      </c>
      <c r="G22" s="26">
        <f t="shared" si="0"/>
        <v>18.025538</v>
      </c>
      <c r="I22" s="7">
        <v>13.765746</v>
      </c>
      <c r="J22" s="7">
        <v>4.259792</v>
      </c>
      <c r="K22" s="7">
        <v>18.025538</v>
      </c>
    </row>
    <row r="23" spans="1:11" ht="15.75">
      <c r="A23" s="15" t="s">
        <v>42</v>
      </c>
      <c r="B23" s="27">
        <v>116</v>
      </c>
      <c r="C23" s="17">
        <f t="shared" si="3"/>
        <v>378.95912539142205</v>
      </c>
      <c r="D23" s="23">
        <f t="shared" si="4"/>
        <v>10.97590098054975</v>
      </c>
      <c r="E23" s="24">
        <f t="shared" si="1"/>
        <v>50.350047019450244</v>
      </c>
      <c r="F23" s="82">
        <f t="shared" si="2"/>
        <v>4.259792</v>
      </c>
      <c r="G23" s="26">
        <f t="shared" si="0"/>
        <v>65.58574</v>
      </c>
      <c r="I23" s="7">
        <v>61.325948</v>
      </c>
      <c r="J23" s="7">
        <v>4.259792</v>
      </c>
      <c r="K23" s="7">
        <v>65.58574</v>
      </c>
    </row>
    <row r="24" spans="1:11" ht="15.75">
      <c r="A24" s="15" t="s">
        <v>44</v>
      </c>
      <c r="B24" s="27">
        <v>116</v>
      </c>
      <c r="C24" s="17">
        <f t="shared" si="3"/>
        <v>182.9802693078821</v>
      </c>
      <c r="D24" s="23">
        <f t="shared" si="4"/>
        <v>10.97590098054975</v>
      </c>
      <c r="E24" s="24">
        <f t="shared" si="1"/>
        <v>24.31150101945025</v>
      </c>
      <c r="F24" s="82">
        <f t="shared" si="2"/>
        <v>4.259793</v>
      </c>
      <c r="G24" s="26">
        <f t="shared" si="0"/>
        <v>39.547195</v>
      </c>
      <c r="I24" s="7">
        <v>35.287402</v>
      </c>
      <c r="J24" s="7">
        <v>4.259793</v>
      </c>
      <c r="K24" s="7">
        <v>39.547194999999995</v>
      </c>
    </row>
    <row r="25" spans="1:11" ht="15.75">
      <c r="A25" s="15" t="s">
        <v>46</v>
      </c>
      <c r="B25" s="27">
        <v>116</v>
      </c>
      <c r="C25" s="17">
        <f t="shared" si="3"/>
        <v>169.9816673328521</v>
      </c>
      <c r="D25" s="23">
        <f t="shared" si="4"/>
        <v>10.97590098054975</v>
      </c>
      <c r="E25" s="24">
        <f t="shared" si="1"/>
        <v>22.584454019450252</v>
      </c>
      <c r="F25" s="82">
        <f t="shared" si="2"/>
        <v>4.259792</v>
      </c>
      <c r="G25" s="26">
        <f t="shared" si="0"/>
        <v>37.820147</v>
      </c>
      <c r="I25" s="7">
        <v>33.560355</v>
      </c>
      <c r="J25" s="7">
        <v>4.259792</v>
      </c>
      <c r="K25" s="7">
        <v>37.820147</v>
      </c>
    </row>
    <row r="26" spans="1:11" ht="15.75">
      <c r="A26" s="15" t="s">
        <v>48</v>
      </c>
      <c r="B26" s="27">
        <v>116</v>
      </c>
      <c r="C26" s="17">
        <f t="shared" si="3"/>
        <v>47.99481620753211</v>
      </c>
      <c r="D26" s="23">
        <f t="shared" si="4"/>
        <v>10.97590098054975</v>
      </c>
      <c r="E26" s="24">
        <f t="shared" si="1"/>
        <v>6.37678601945025</v>
      </c>
      <c r="F26" s="82">
        <f t="shared" si="2"/>
        <v>4.259792</v>
      </c>
      <c r="G26" s="26">
        <f t="shared" si="0"/>
        <v>21.612479</v>
      </c>
      <c r="I26" s="7">
        <v>17.352687</v>
      </c>
      <c r="J26" s="7">
        <v>4.259792</v>
      </c>
      <c r="K26" s="7">
        <v>21.612479</v>
      </c>
    </row>
    <row r="27" spans="1:11" ht="15.75">
      <c r="A27" s="15" t="s">
        <v>50</v>
      </c>
      <c r="B27" s="27">
        <v>116</v>
      </c>
      <c r="C27" s="17">
        <f t="shared" si="3"/>
        <v>144.9843575792921</v>
      </c>
      <c r="D27" s="23">
        <f t="shared" si="4"/>
        <v>10.97590098054975</v>
      </c>
      <c r="E27" s="24">
        <f t="shared" si="1"/>
        <v>19.26321001945025</v>
      </c>
      <c r="F27" s="82">
        <f t="shared" si="2"/>
        <v>4.259792</v>
      </c>
      <c r="G27" s="26">
        <f t="shared" si="0"/>
        <v>34.498903</v>
      </c>
      <c r="I27" s="7">
        <v>30.239110999999998</v>
      </c>
      <c r="J27" s="7">
        <v>4.259792</v>
      </c>
      <c r="K27" s="7">
        <v>34.498903</v>
      </c>
    </row>
    <row r="28" spans="1:11" ht="15.75">
      <c r="A28" s="15" t="s">
        <v>52</v>
      </c>
      <c r="B28" s="27">
        <v>116</v>
      </c>
      <c r="C28" s="17">
        <f t="shared" si="3"/>
        <v>308.96667463973205</v>
      </c>
      <c r="D28" s="23">
        <f t="shared" si="4"/>
        <v>10.97590098054975</v>
      </c>
      <c r="E28" s="24">
        <f t="shared" si="1"/>
        <v>41.050566019450244</v>
      </c>
      <c r="F28" s="82">
        <f t="shared" si="2"/>
        <v>4.259792</v>
      </c>
      <c r="G28" s="26">
        <f t="shared" si="0"/>
        <v>56.286258999999994</v>
      </c>
      <c r="I28" s="7">
        <v>52.026467</v>
      </c>
      <c r="J28" s="7">
        <v>4.259792</v>
      </c>
      <c r="K28" s="7">
        <v>56.286258999999994</v>
      </c>
    </row>
    <row r="29" spans="1:11" ht="15.75">
      <c r="A29" s="15" t="s">
        <v>54</v>
      </c>
      <c r="B29" s="27">
        <v>116</v>
      </c>
      <c r="C29" s="17">
        <f t="shared" si="3"/>
        <v>196.9787428999421</v>
      </c>
      <c r="D29" s="23">
        <f t="shared" si="4"/>
        <v>10.97590098054975</v>
      </c>
      <c r="E29" s="24">
        <f t="shared" si="1"/>
        <v>26.171395019450248</v>
      </c>
      <c r="F29" s="82">
        <f t="shared" si="2"/>
        <v>4.259792</v>
      </c>
      <c r="G29" s="26">
        <f t="shared" si="0"/>
        <v>41.407087999999995</v>
      </c>
      <c r="I29" s="7">
        <v>37.147296</v>
      </c>
      <c r="J29" s="7">
        <v>4.259792</v>
      </c>
      <c r="K29" s="7">
        <v>41.407088</v>
      </c>
    </row>
    <row r="30" spans="1:11" ht="15.75">
      <c r="A30" s="15" t="s">
        <v>56</v>
      </c>
      <c r="B30" s="27">
        <v>116</v>
      </c>
      <c r="C30" s="17">
        <f t="shared" si="3"/>
        <v>240.97400475455214</v>
      </c>
      <c r="D30" s="23">
        <f t="shared" si="4"/>
        <v>10.97590098054975</v>
      </c>
      <c r="E30" s="24">
        <f t="shared" si="1"/>
        <v>32.016784019450256</v>
      </c>
      <c r="F30" s="82">
        <f t="shared" si="2"/>
        <v>4.259792</v>
      </c>
      <c r="G30" s="26">
        <f t="shared" si="0"/>
        <v>47.252477000000006</v>
      </c>
      <c r="I30" s="7">
        <v>42.992685</v>
      </c>
      <c r="J30" s="7">
        <v>4.259792</v>
      </c>
      <c r="K30" s="7">
        <v>47.252477</v>
      </c>
    </row>
    <row r="31" spans="1:11" ht="15.75">
      <c r="A31" s="15" t="s">
        <v>58</v>
      </c>
      <c r="B31" s="27">
        <v>116</v>
      </c>
      <c r="C31" s="17">
        <f t="shared" si="3"/>
        <v>16.567212090022114</v>
      </c>
      <c r="D31" s="23">
        <f t="shared" si="4"/>
        <v>10.97590098054975</v>
      </c>
      <c r="E31" s="24">
        <f t="shared" si="1"/>
        <v>2.2011870194502503</v>
      </c>
      <c r="F31" s="82">
        <f t="shared" si="2"/>
        <v>4.259792</v>
      </c>
      <c r="G31" s="26">
        <f t="shared" si="0"/>
        <v>17.43688</v>
      </c>
      <c r="I31" s="7">
        <v>13.177088</v>
      </c>
      <c r="J31" s="7">
        <v>4.259792</v>
      </c>
      <c r="K31" s="7">
        <v>17.43688</v>
      </c>
    </row>
    <row r="32" spans="1:11" ht="15.75">
      <c r="A32" s="15" t="s">
        <v>60</v>
      </c>
      <c r="B32" s="27">
        <v>116</v>
      </c>
      <c r="C32" s="17">
        <f t="shared" si="3"/>
        <v>233.9747604320321</v>
      </c>
      <c r="D32" s="23">
        <f t="shared" si="4"/>
        <v>10.97590098054975</v>
      </c>
      <c r="E32" s="24">
        <f t="shared" si="1"/>
        <v>31.08683601945025</v>
      </c>
      <c r="F32" s="82">
        <f t="shared" si="2"/>
        <v>4.259792</v>
      </c>
      <c r="G32" s="26">
        <f t="shared" si="0"/>
        <v>46.322528999999996</v>
      </c>
      <c r="I32" s="7">
        <v>42.062737</v>
      </c>
      <c r="J32" s="7">
        <v>4.259792</v>
      </c>
      <c r="K32" s="7">
        <v>46.322528999999996</v>
      </c>
    </row>
    <row r="33" spans="1:11" ht="15.75">
      <c r="A33" s="15" t="s">
        <v>62</v>
      </c>
      <c r="B33" s="27">
        <v>116</v>
      </c>
      <c r="C33" s="17">
        <f t="shared" si="3"/>
        <v>71.99223929108214</v>
      </c>
      <c r="D33" s="23">
        <f t="shared" si="4"/>
        <v>10.97590098054975</v>
      </c>
      <c r="E33" s="24">
        <f t="shared" si="1"/>
        <v>9.565181019450254</v>
      </c>
      <c r="F33" s="82">
        <f t="shared" si="2"/>
        <v>4.259792</v>
      </c>
      <c r="G33" s="26">
        <f t="shared" si="0"/>
        <v>24.800874000000004</v>
      </c>
      <c r="I33" s="7">
        <v>20.541082000000003</v>
      </c>
      <c r="J33" s="7">
        <v>4.259792</v>
      </c>
      <c r="K33" s="7">
        <v>24.800874</v>
      </c>
    </row>
    <row r="34" spans="1:11" ht="15.75">
      <c r="A34" s="15" t="s">
        <v>64</v>
      </c>
      <c r="B34" s="27">
        <v>116</v>
      </c>
      <c r="C34" s="17">
        <f t="shared" si="3"/>
        <v>117.98727448571212</v>
      </c>
      <c r="D34" s="23">
        <f t="shared" si="4"/>
        <v>10.97590098054975</v>
      </c>
      <c r="E34" s="24">
        <f t="shared" si="1"/>
        <v>15.676268019450252</v>
      </c>
      <c r="F34" s="82">
        <f t="shared" si="2"/>
        <v>4.259792</v>
      </c>
      <c r="G34" s="26">
        <f t="shared" si="0"/>
        <v>30.911961</v>
      </c>
      <c r="I34" s="7">
        <v>26.652169</v>
      </c>
      <c r="J34" s="7">
        <v>4.259792</v>
      </c>
      <c r="K34" s="7">
        <v>30.911960999999998</v>
      </c>
    </row>
    <row r="35" spans="1:11" ht="15.75">
      <c r="A35" s="15" t="s">
        <v>66</v>
      </c>
      <c r="B35" s="27">
        <v>116</v>
      </c>
      <c r="C35" s="17">
        <f t="shared" si="3"/>
        <v>236.97443549504212</v>
      </c>
      <c r="D35" s="23">
        <f t="shared" si="4"/>
        <v>10.97590098054975</v>
      </c>
      <c r="E35" s="24">
        <f t="shared" si="1"/>
        <v>31.485385019450252</v>
      </c>
      <c r="F35" s="82">
        <f t="shared" si="2"/>
        <v>4.259792</v>
      </c>
      <c r="G35" s="26">
        <f t="shared" si="0"/>
        <v>46.721078</v>
      </c>
      <c r="I35" s="7">
        <v>42.461286</v>
      </c>
      <c r="J35" s="7">
        <v>4.259792</v>
      </c>
      <c r="K35" s="7">
        <v>46.721078</v>
      </c>
    </row>
    <row r="36" spans="1:11" ht="15.75">
      <c r="A36" s="15" t="s">
        <v>68</v>
      </c>
      <c r="B36" s="27">
        <v>116</v>
      </c>
      <c r="C36" s="17">
        <f t="shared" si="3"/>
        <v>81.9911586766121</v>
      </c>
      <c r="D36" s="23">
        <f t="shared" si="4"/>
        <v>10.97590098054975</v>
      </c>
      <c r="E36" s="24">
        <f t="shared" si="1"/>
        <v>10.893678019450249</v>
      </c>
      <c r="F36" s="82">
        <f t="shared" si="2"/>
        <v>4.259792</v>
      </c>
      <c r="G36" s="26">
        <f t="shared" si="0"/>
        <v>26.129371</v>
      </c>
      <c r="I36" s="7">
        <v>21.869578999999998</v>
      </c>
      <c r="J36" s="7">
        <v>4.259792</v>
      </c>
      <c r="K36" s="7">
        <v>26.129371000000003</v>
      </c>
    </row>
    <row r="37" spans="1:11" ht="15.75">
      <c r="A37" s="15" t="s">
        <v>70</v>
      </c>
      <c r="B37" s="27">
        <v>116</v>
      </c>
      <c r="C37" s="17">
        <f t="shared" si="3"/>
        <v>289.96872253868213</v>
      </c>
      <c r="D37" s="23">
        <f t="shared" si="4"/>
        <v>10.97590098054975</v>
      </c>
      <c r="E37" s="24">
        <f t="shared" si="1"/>
        <v>38.526421019450254</v>
      </c>
      <c r="F37" s="82">
        <f t="shared" si="2"/>
        <v>4.259792</v>
      </c>
      <c r="G37" s="26">
        <f t="shared" si="0"/>
        <v>53.762114000000004</v>
      </c>
      <c r="I37" s="7">
        <v>49.50232200000001</v>
      </c>
      <c r="J37" s="7">
        <v>4.259792</v>
      </c>
      <c r="K37" s="7">
        <v>53.762114000000004</v>
      </c>
    </row>
    <row r="38" spans="1:11" ht="15.75">
      <c r="A38" s="15" t="s">
        <v>72</v>
      </c>
      <c r="B38" s="27">
        <v>116</v>
      </c>
      <c r="C38" s="17">
        <f t="shared" si="3"/>
        <v>62.9932065755621</v>
      </c>
      <c r="D38" s="23">
        <f t="shared" si="4"/>
        <v>10.97590098054975</v>
      </c>
      <c r="E38" s="24">
        <f t="shared" si="1"/>
        <v>8.369533019450248</v>
      </c>
      <c r="F38" s="82">
        <f t="shared" si="2"/>
        <v>4.259792</v>
      </c>
      <c r="G38" s="26">
        <f t="shared" si="0"/>
        <v>23.605226</v>
      </c>
      <c r="I38" s="7">
        <v>19.345433999999997</v>
      </c>
      <c r="J38" s="7">
        <v>4.259792</v>
      </c>
      <c r="K38" s="7">
        <v>23.605226</v>
      </c>
    </row>
    <row r="39" spans="1:11" ht="16.5" thickBot="1">
      <c r="A39" s="28" t="s">
        <v>74</v>
      </c>
      <c r="B39" s="29">
        <v>116</v>
      </c>
      <c r="C39" s="17">
        <f t="shared" si="3"/>
        <v>228.9753045025121</v>
      </c>
      <c r="D39" s="65">
        <f t="shared" si="4"/>
        <v>10.97590098054975</v>
      </c>
      <c r="E39" s="66">
        <f t="shared" si="1"/>
        <v>30.42258801945025</v>
      </c>
      <c r="F39" s="82">
        <f t="shared" si="2"/>
        <v>4.259792</v>
      </c>
      <c r="G39" s="67">
        <f t="shared" si="0"/>
        <v>45.658280999999995</v>
      </c>
      <c r="I39" s="7">
        <v>41.398489</v>
      </c>
      <c r="J39" s="7">
        <v>4.259792</v>
      </c>
      <c r="K39" s="7">
        <v>45.658280999999995</v>
      </c>
    </row>
    <row r="40" spans="1:11" ht="16.5" thickBot="1">
      <c r="A40" s="229" t="s">
        <v>643</v>
      </c>
      <c r="B40" s="229"/>
      <c r="C40" s="143">
        <f>SUM(C4:C39)</f>
        <v>6223.170700677329</v>
      </c>
      <c r="D40" s="144">
        <f>SUM(D4:D39)</f>
        <v>383.5888153030057</v>
      </c>
      <c r="E40" s="144">
        <f>SUM(E4:E39)</f>
        <v>826.8357096969943</v>
      </c>
      <c r="F40" s="144">
        <f>SUM(F4:F39)</f>
        <v>153.35251400000007</v>
      </c>
      <c r="G40" s="145">
        <f>SUM(G4:G39)</f>
        <v>1363.7770390000003</v>
      </c>
      <c r="I40" s="34">
        <f>SUM(I4:I39)</f>
        <v>1210.4245250000001</v>
      </c>
      <c r="J40" s="34">
        <f>SUM(J4:J39)</f>
        <v>153.35251400000007</v>
      </c>
      <c r="K40" s="34">
        <f>SUM(K4:K39)</f>
        <v>1363.7770390000003</v>
      </c>
    </row>
    <row r="41" ht="13.5" thickBot="1"/>
    <row r="42" spans="4:7" ht="15.75" customHeight="1">
      <c r="D42" s="186" t="s">
        <v>634</v>
      </c>
      <c r="E42" s="188" t="s">
        <v>635</v>
      </c>
      <c r="F42" s="169" t="s">
        <v>636</v>
      </c>
      <c r="G42" s="39"/>
    </row>
    <row r="43" spans="4:7" ht="15.75" customHeight="1" thickBot="1">
      <c r="D43" s="187"/>
      <c r="E43" s="189"/>
      <c r="F43" s="170"/>
      <c r="G43" s="39"/>
    </row>
    <row r="44" spans="1:7" ht="15.75">
      <c r="A44" s="220" t="s">
        <v>644</v>
      </c>
      <c r="B44" s="221"/>
      <c r="C44" s="222"/>
      <c r="D44" s="42">
        <f>SUM(G5+G6)</f>
        <v>62.502476</v>
      </c>
      <c r="E44" s="43">
        <v>2</v>
      </c>
      <c r="F44" s="40">
        <f>D44/E44</f>
        <v>31.251238</v>
      </c>
      <c r="G44" s="4"/>
    </row>
    <row r="45" spans="1:7" ht="16.5" thickBot="1">
      <c r="A45" s="223" t="s">
        <v>638</v>
      </c>
      <c r="B45" s="224"/>
      <c r="C45" s="225"/>
      <c r="D45" s="53">
        <f>G40-D44</f>
        <v>1301.2745630000004</v>
      </c>
      <c r="E45" s="54">
        <v>34</v>
      </c>
      <c r="F45" s="53">
        <f>D45/E45</f>
        <v>38.27278126470589</v>
      </c>
      <c r="G45" s="4"/>
    </row>
    <row r="46" spans="2:6" ht="16.5" thickBot="1">
      <c r="B46" s="190"/>
      <c r="C46" s="190"/>
      <c r="D46" s="55">
        <f>SUM(D41:D45)</f>
        <v>1363.7770390000005</v>
      </c>
      <c r="E46" s="55">
        <f>SUM(E41:E45)</f>
        <v>36</v>
      </c>
      <c r="F46" s="55">
        <f>D46/E46</f>
        <v>37.88269552777779</v>
      </c>
    </row>
  </sheetData>
  <sheetProtection/>
  <mergeCells count="12">
    <mergeCell ref="D42:D43"/>
    <mergeCell ref="E42:E43"/>
    <mergeCell ref="F42:F43"/>
    <mergeCell ref="A44:C44"/>
    <mergeCell ref="A45:C45"/>
    <mergeCell ref="B46:C46"/>
    <mergeCell ref="A1:G1"/>
    <mergeCell ref="A2:A3"/>
    <mergeCell ref="C2:C3"/>
    <mergeCell ref="F2:F3"/>
    <mergeCell ref="G2:G3"/>
    <mergeCell ref="A40:B40"/>
  </mergeCells>
  <printOptions/>
  <pageMargins left="0.7" right="0.48" top="0.28" bottom="0.31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fazli</cp:lastModifiedBy>
  <cp:lastPrinted>2013-11-05T13:38:10Z</cp:lastPrinted>
  <dcterms:modified xsi:type="dcterms:W3CDTF">2013-11-05T16:08:44Z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